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1000"/>
  </bookViews>
  <sheets>
    <sheet name="прил3 по разд" sheetId="1" r:id="rId1"/>
    <sheet name="прил5 ведомст" sheetId="2" r:id="rId2"/>
    <sheet name="прил7 разд ЦС" sheetId="6" r:id="rId3"/>
  </sheets>
  <calcPr calcId="125725"/>
</workbook>
</file>

<file path=xl/calcChain.xml><?xml version="1.0" encoding="utf-8"?>
<calcChain xmlns="http://schemas.openxmlformats.org/spreadsheetml/2006/main">
  <c r="F97" i="6"/>
  <c r="E97"/>
  <c r="G97"/>
  <c r="G96"/>
  <c r="F95"/>
  <c r="E95"/>
  <c r="E94" s="1"/>
  <c r="E93" s="1"/>
  <c r="F94"/>
  <c r="G94" s="1"/>
  <c r="G92"/>
  <c r="F91"/>
  <c r="E91"/>
  <c r="E90" s="1"/>
  <c r="F90"/>
  <c r="G90" s="1"/>
  <c r="G89"/>
  <c r="F88"/>
  <c r="G88" s="1"/>
  <c r="E88"/>
  <c r="G87"/>
  <c r="G86"/>
  <c r="F85"/>
  <c r="E85"/>
  <c r="G85" s="1"/>
  <c r="G84"/>
  <c r="G83"/>
  <c r="E83"/>
  <c r="G82"/>
  <c r="G81"/>
  <c r="F80"/>
  <c r="E80"/>
  <c r="E79" s="1"/>
  <c r="E78" s="1"/>
  <c r="F79"/>
  <c r="G77"/>
  <c r="E76"/>
  <c r="G76" s="1"/>
  <c r="G75"/>
  <c r="G74" s="1"/>
  <c r="F74"/>
  <c r="E74"/>
  <c r="G73"/>
  <c r="F72"/>
  <c r="G72" s="1"/>
  <c r="E72"/>
  <c r="G71"/>
  <c r="G70"/>
  <c r="G69"/>
  <c r="F68"/>
  <c r="E68"/>
  <c r="E67"/>
  <c r="G66"/>
  <c r="G65"/>
  <c r="E65"/>
  <c r="G64"/>
  <c r="E64"/>
  <c r="E63"/>
  <c r="G62"/>
  <c r="F61"/>
  <c r="E61"/>
  <c r="E60" s="1"/>
  <c r="F60"/>
  <c r="G60" s="1"/>
  <c r="G59"/>
  <c r="F58"/>
  <c r="E58"/>
  <c r="G57"/>
  <c r="F56"/>
  <c r="G56" s="1"/>
  <c r="E56"/>
  <c r="G55"/>
  <c r="F54"/>
  <c r="E54"/>
  <c r="E53"/>
  <c r="E52" s="1"/>
  <c r="G51"/>
  <c r="F50"/>
  <c r="G50" s="1"/>
  <c r="E50"/>
  <c r="G49"/>
  <c r="G48"/>
  <c r="F47"/>
  <c r="E47"/>
  <c r="E46" s="1"/>
  <c r="F46"/>
  <c r="G46" s="1"/>
  <c r="G45"/>
  <c r="G44"/>
  <c r="F43"/>
  <c r="E43"/>
  <c r="E42" s="1"/>
  <c r="E41" s="1"/>
  <c r="F42"/>
  <c r="G40"/>
  <c r="G39"/>
  <c r="G38"/>
  <c r="F37"/>
  <c r="E37"/>
  <c r="E36" s="1"/>
  <c r="F36"/>
  <c r="G35"/>
  <c r="F34"/>
  <c r="G34" s="1"/>
  <c r="E34"/>
  <c r="G33"/>
  <c r="E32"/>
  <c r="G32" s="1"/>
  <c r="G31"/>
  <c r="G30"/>
  <c r="E30"/>
  <c r="G27"/>
  <c r="F26"/>
  <c r="E26"/>
  <c r="E25"/>
  <c r="E24" s="1"/>
  <c r="E23" s="1"/>
  <c r="G22"/>
  <c r="E21"/>
  <c r="G21" s="1"/>
  <c r="G20"/>
  <c r="G19"/>
  <c r="G18"/>
  <c r="F17"/>
  <c r="E17"/>
  <c r="E16"/>
  <c r="G15"/>
  <c r="F14"/>
  <c r="E14"/>
  <c r="E13" s="1"/>
  <c r="F13"/>
  <c r="G12"/>
  <c r="F11"/>
  <c r="G11" s="1"/>
  <c r="E11"/>
  <c r="E10"/>
  <c r="G34" i="2"/>
  <c r="G26" i="6" l="1"/>
  <c r="G13"/>
  <c r="G17"/>
  <c r="G54"/>
  <c r="G58"/>
  <c r="G68"/>
  <c r="G36"/>
  <c r="G42"/>
  <c r="G79"/>
  <c r="G14"/>
  <c r="G37"/>
  <c r="G43"/>
  <c r="G47"/>
  <c r="G61"/>
  <c r="G80"/>
  <c r="G91"/>
  <c r="G95"/>
  <c r="F10"/>
  <c r="F16"/>
  <c r="G16" s="1"/>
  <c r="F25"/>
  <c r="E29"/>
  <c r="F41"/>
  <c r="G41" s="1"/>
  <c r="F53"/>
  <c r="F67"/>
  <c r="F78"/>
  <c r="G78" s="1"/>
  <c r="F93"/>
  <c r="G93" s="1"/>
  <c r="E9" i="1"/>
  <c r="E10"/>
  <c r="E11"/>
  <c r="E12"/>
  <c r="E13"/>
  <c r="E14"/>
  <c r="E15"/>
  <c r="E17"/>
  <c r="E19"/>
  <c r="E20"/>
  <c r="E22"/>
  <c r="E23"/>
  <c r="E25"/>
  <c r="E26"/>
  <c r="E28"/>
  <c r="E29"/>
  <c r="E31"/>
  <c r="G74" i="2"/>
  <c r="H12"/>
  <c r="H15"/>
  <c r="H18"/>
  <c r="H19"/>
  <c r="H20"/>
  <c r="H22"/>
  <c r="H27"/>
  <c r="H31"/>
  <c r="H33"/>
  <c r="H35"/>
  <c r="H38"/>
  <c r="H39"/>
  <c r="H40"/>
  <c r="H44"/>
  <c r="H45"/>
  <c r="H48"/>
  <c r="H49"/>
  <c r="H51"/>
  <c r="H55"/>
  <c r="H57"/>
  <c r="H59"/>
  <c r="H62"/>
  <c r="H66"/>
  <c r="H69"/>
  <c r="H70"/>
  <c r="H71"/>
  <c r="H73"/>
  <c r="H75"/>
  <c r="H74" s="1"/>
  <c r="H77"/>
  <c r="H81"/>
  <c r="H82"/>
  <c r="H84"/>
  <c r="H86"/>
  <c r="H87"/>
  <c r="H89"/>
  <c r="H92"/>
  <c r="H96"/>
  <c r="G88"/>
  <c r="H88" s="1"/>
  <c r="F88"/>
  <c r="G80"/>
  <c r="G85"/>
  <c r="G95"/>
  <c r="G94" s="1"/>
  <c r="G93" s="1"/>
  <c r="G91"/>
  <c r="G90" s="1"/>
  <c r="H90" s="1"/>
  <c r="G43"/>
  <c r="G42" s="1"/>
  <c r="G41" s="1"/>
  <c r="G72"/>
  <c r="G68"/>
  <c r="G61"/>
  <c r="G60" s="1"/>
  <c r="G58"/>
  <c r="G56"/>
  <c r="F56"/>
  <c r="G54"/>
  <c r="G47"/>
  <c r="G46" s="1"/>
  <c r="G50"/>
  <c r="G37"/>
  <c r="G36" s="1"/>
  <c r="G26"/>
  <c r="G25" s="1"/>
  <c r="G24" s="1"/>
  <c r="G23" s="1"/>
  <c r="F26"/>
  <c r="F25" s="1"/>
  <c r="F24" s="1"/>
  <c r="G17"/>
  <c r="G16" s="1"/>
  <c r="G14"/>
  <c r="G13" s="1"/>
  <c r="G11"/>
  <c r="G10" s="1"/>
  <c r="D30" i="1"/>
  <c r="E30" s="1"/>
  <c r="D27"/>
  <c r="D24"/>
  <c r="D21"/>
  <c r="D18"/>
  <c r="D16"/>
  <c r="E16" s="1"/>
  <c r="D8"/>
  <c r="F95" i="2"/>
  <c r="H95" s="1"/>
  <c r="F91"/>
  <c r="F90" s="1"/>
  <c r="F58"/>
  <c r="F30"/>
  <c r="H30" s="1"/>
  <c r="F32"/>
  <c r="H32" s="1"/>
  <c r="F85"/>
  <c r="F80"/>
  <c r="F76"/>
  <c r="H76" s="1"/>
  <c r="F68"/>
  <c r="F72"/>
  <c r="F61"/>
  <c r="F60" s="1"/>
  <c r="F54"/>
  <c r="F50"/>
  <c r="H50" s="1"/>
  <c r="F47"/>
  <c r="F43"/>
  <c r="F42" s="1"/>
  <c r="F41" s="1"/>
  <c r="F34"/>
  <c r="F21"/>
  <c r="H21" s="1"/>
  <c r="F14"/>
  <c r="F13" s="1"/>
  <c r="C24" i="1"/>
  <c r="E24" s="1"/>
  <c r="F83" i="2"/>
  <c r="H83" s="1"/>
  <c r="F65"/>
  <c r="F64" s="1"/>
  <c r="H64" s="1"/>
  <c r="F17"/>
  <c r="F37"/>
  <c r="F36" s="1"/>
  <c r="F74"/>
  <c r="F11"/>
  <c r="F10" s="1"/>
  <c r="C30" i="1"/>
  <c r="C27"/>
  <c r="C16"/>
  <c r="C18"/>
  <c r="C21"/>
  <c r="C8"/>
  <c r="G53" i="6" l="1"/>
  <c r="F52"/>
  <c r="G52" s="1"/>
  <c r="E28"/>
  <c r="G29"/>
  <c r="F63"/>
  <c r="G63" s="1"/>
  <c r="G67"/>
  <c r="G25"/>
  <c r="F24"/>
  <c r="G10"/>
  <c r="H68" i="2"/>
  <c r="H56"/>
  <c r="H13"/>
  <c r="H34"/>
  <c r="H60"/>
  <c r="H91"/>
  <c r="H26"/>
  <c r="H10"/>
  <c r="H58"/>
  <c r="H41"/>
  <c r="E21" i="1"/>
  <c r="E18"/>
  <c r="H43" i="2"/>
  <c r="H42"/>
  <c r="H17"/>
  <c r="F23"/>
  <c r="H24"/>
  <c r="H23"/>
  <c r="F94"/>
  <c r="F93" s="1"/>
  <c r="H93" s="1"/>
  <c r="H14"/>
  <c r="H11"/>
  <c r="F53"/>
  <c r="F52" s="1"/>
  <c r="H65"/>
  <c r="H25"/>
  <c r="F29"/>
  <c r="H61"/>
  <c r="H85"/>
  <c r="H47"/>
  <c r="E27" i="1"/>
  <c r="H80" i="2"/>
  <c r="H54"/>
  <c r="H36"/>
  <c r="E8" i="1"/>
  <c r="H72" i="2"/>
  <c r="H37"/>
  <c r="F79"/>
  <c r="F67"/>
  <c r="F63" s="1"/>
  <c r="G79"/>
  <c r="G78" s="1"/>
  <c r="G67"/>
  <c r="G63" s="1"/>
  <c r="G53"/>
  <c r="F16"/>
  <c r="H16" s="1"/>
  <c r="G9"/>
  <c r="D32" i="1"/>
  <c r="F46" i="2"/>
  <c r="H46" s="1"/>
  <c r="C32" i="1"/>
  <c r="G24" i="6" l="1"/>
  <c r="F23"/>
  <c r="G28"/>
  <c r="E9"/>
  <c r="E8" s="1"/>
  <c r="F28" i="2"/>
  <c r="H28" s="1"/>
  <c r="H29"/>
  <c r="H94"/>
  <c r="E32" i="1"/>
  <c r="H63" i="2"/>
  <c r="H67"/>
  <c r="G52"/>
  <c r="H52" s="1"/>
  <c r="H53"/>
  <c r="G8"/>
  <c r="F78"/>
  <c r="H78" s="1"/>
  <c r="H79"/>
  <c r="F9"/>
  <c r="G23" i="6" l="1"/>
  <c r="F9"/>
  <c r="F8" i="2"/>
  <c r="H8" s="1"/>
  <c r="H9"/>
  <c r="G9" i="6" l="1"/>
  <c r="F8"/>
  <c r="G8" s="1"/>
</calcChain>
</file>

<file path=xl/sharedStrings.xml><?xml version="1.0" encoding="utf-8"?>
<sst xmlns="http://schemas.openxmlformats.org/spreadsheetml/2006/main" count="614" uniqueCount="150">
  <si>
    <t>Наименование</t>
  </si>
  <si>
    <t>Рз/Пр</t>
  </si>
  <si>
    <t>Сумма, тыс. рублей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</si>
  <si>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</si>
  <si>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</si>
  <si>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01 02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</si>
  <si>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</si>
  <si>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01 04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</si>
  <si>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</si>
  <si>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01 06</t>
  </si>
  <si>
    <t>Обеспечение проведения выборов и референдумов</t>
  </si>
  <si>
    <t>01 07</t>
  </si>
  <si>
    <t>Резервные фонды</t>
  </si>
  <si>
    <t>01 11</t>
  </si>
  <si>
    <t>Другие общегосударственные вопросы</t>
  </si>
  <si>
    <t>01 13</t>
  </si>
  <si>
    <t>НАЦИОНАЛЬНАЯ ОБОРОНА</t>
  </si>
  <si>
    <t>02 00</t>
  </si>
  <si>
    <t>Мобилизационная и вневойсковая подготовка</t>
  </si>
  <si>
    <t>02 03</t>
  </si>
  <si>
    <t>НАЦИОНАЛЬНАЯ БЕЗОПАСНОСТЬ И ПРАВООХРАНИТЕЛЬНАЯ ДЕЯТЕЛЬНОСТЬ</t>
  </si>
  <si>
    <t>03 00</t>
  </si>
  <si>
    <t>Защита населения и территории от чрезвычайных ситуаций природного и техногенного характера, пожарная безопасность</t>
  </si>
  <si>
    <t>03 10</t>
  </si>
  <si>
    <t>Другие вопросы в области национальной безопасности и правоохранительной деятельности</t>
  </si>
  <si>
    <t>03 14</t>
  </si>
  <si>
    <t>НАЦИОНАЛЬНАЯ ЭКОНОМИКА</t>
  </si>
  <si>
    <t>04 00</t>
  </si>
  <si>
    <t>Дорожное хозяйство (дорожные фонды)</t>
  </si>
  <si>
    <t>04 09</t>
  </si>
  <si>
    <t>Другие вопросы в области национальной экономики</t>
  </si>
  <si>
    <t>04 12</t>
  </si>
  <si>
    <t>ЖИЛИЩНО-КОММУНАЛЬНОЕ ХОЗЯЙСТВО</t>
  </si>
  <si>
    <t>05 00</t>
  </si>
  <si>
    <t>Благоустройство</t>
  </si>
  <si>
    <t>05 03</t>
  </si>
  <si>
    <t>КУЛЬТУРА, КИНЕМАТОГРАФИЯ</t>
  </si>
  <si>
    <t>08 00</t>
  </si>
  <si>
    <t>Культура</t>
  </si>
  <si>
    <t>08 01</t>
  </si>
  <si>
    <t>Другие вопросы в области культуры, кинематографии</t>
  </si>
  <si>
    <t>08 04</t>
  </si>
  <si>
    <t>СОЦИАЛЬНАЯ ПОЛИТИКА</t>
  </si>
  <si>
    <t>10 00</t>
  </si>
  <si>
    <t>Пенсионное обеспечение</t>
  </si>
  <si>
    <t>10 01</t>
  </si>
  <si>
    <t>01 00</t>
  </si>
  <si>
    <t>ИТОГО</t>
  </si>
  <si>
    <t>Код</t>
  </si>
  <si>
    <t>ЦСР</t>
  </si>
  <si>
    <t>Вр</t>
  </si>
  <si>
    <t>Общегосударственные вопросы</t>
  </si>
  <si>
    <t>00 0 00 00000</t>
  </si>
  <si>
    <t>Главы местных администраций</t>
  </si>
  <si>
    <t>Глава муниципального образования</t>
  </si>
  <si>
    <t>01 2 00 10120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</si>
  <si>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</si>
  <si>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</si>
  <si>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Центральный аппарат ОМС</t>
  </si>
  <si>
    <t>01 2 0010110</t>
  </si>
  <si>
    <t>Закупка товаров, работ и услуг для обеспечения государственных (муниципальных) нужд</t>
  </si>
  <si>
    <t>Уплата налогов, сборов и иных платежей</t>
  </si>
  <si>
    <t>Федерации и муниципальных образований Межбюджетные трансферты общего характера бюджетам субъектов Российской Федерации и муниципальных образований</t>
  </si>
  <si>
    <t>98 0 00 00000</t>
  </si>
  <si>
    <t>Иные межбюджетные трансферты общего характера</t>
  </si>
  <si>
    <t>98 5 00 00000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</si>
  <si>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</si>
  <si>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98 5 00 60510</t>
  </si>
  <si>
    <t>Иные межбюджетные трансферты</t>
  </si>
  <si>
    <t>01 3 00 00000</t>
  </si>
  <si>
    <t>01 3 00 10240</t>
  </si>
  <si>
    <t>Специальные расходы</t>
  </si>
  <si>
    <t>Резервные средства</t>
  </si>
  <si>
    <t>99 1 00 14100</t>
  </si>
  <si>
    <t>99 9 00 14710</t>
  </si>
  <si>
    <t>99 8 00 14710</t>
  </si>
  <si>
    <t>Национальная оборона</t>
  </si>
  <si>
    <t>Осуществление первичного воинского учета на территориях, где отсутствуют военные комиссариаты</t>
  </si>
  <si>
    <t>01 4 00 51180</t>
  </si>
  <si>
    <t>Национальная безопасность и правоохранительная деятельность</t>
  </si>
  <si>
    <t>Мероприятия на обеспечение пожарной безопасности</t>
  </si>
  <si>
    <t>93 9 00 60010</t>
  </si>
  <si>
    <t>Другие вопросы в области правоохранительной деятельности</t>
  </si>
  <si>
    <t>Мероприятия в области гражданской обороны</t>
  </si>
  <si>
    <t>Национальная экономика</t>
  </si>
  <si>
    <t>За счет средства МБ содержание, ремонт, реконструкция и строительство автомобильных дорог, являющихся муниципальной собственностью</t>
  </si>
  <si>
    <t>Мероприятия по землеустройству и землепользованию</t>
  </si>
  <si>
    <t>91 1 00 17090</t>
  </si>
  <si>
    <t>Жилищно-коммунальное хозяйство</t>
  </si>
  <si>
    <t>Уличное освещение</t>
  </si>
  <si>
    <t>92 9 00 18050</t>
  </si>
  <si>
    <t>Места захоронений</t>
  </si>
  <si>
    <t>92 9 00 18070</t>
  </si>
  <si>
    <t>Прочие закупки</t>
  </si>
  <si>
    <t>Прочие мероприятия по благоустройству городских округов и поселений</t>
  </si>
  <si>
    <t>92 9 00 18080</t>
  </si>
  <si>
    <t>Закупка товаров, работ и услуг для муниципальных нужд</t>
  </si>
  <si>
    <t>Культура, кинематография</t>
  </si>
  <si>
    <t>Учреждения культуры</t>
  </si>
  <si>
    <t>02 2 00 10530</t>
  </si>
  <si>
    <t>Прочие межбюджетные трансферты на расчет за топливно энергетические ресурсы</t>
  </si>
  <si>
    <t>02 2 00 S1190</t>
  </si>
  <si>
    <t>Организация библиотечного обслуживания</t>
  </si>
  <si>
    <t>90 2 0010570</t>
  </si>
  <si>
    <t>Мероприятия в сфере культуры и кинематографии</t>
  </si>
  <si>
    <t>Социальная политика</t>
  </si>
  <si>
    <t>Доплаты к пенсиям</t>
  </si>
  <si>
    <t>90 4 00 16270</t>
  </si>
  <si>
    <t>Социальное обеспечение и иные выплаты населению</t>
  </si>
  <si>
    <t>Прочие выплаты по обязательствам государства</t>
  </si>
  <si>
    <t>05 02</t>
  </si>
  <si>
    <t>92 9 00 18030</t>
  </si>
  <si>
    <t>850</t>
  </si>
  <si>
    <t>Коммунальное хозяйство</t>
  </si>
  <si>
    <t>Мероприятия в области коммунального хозяйства</t>
  </si>
  <si>
    <t>ПРИЛОЖЕНИЕ 3</t>
  </si>
  <si>
    <t>01 03</t>
  </si>
  <si>
    <t>Функционирование законодатедьных (представительных) органов государственной власти и представительных органов  муниципальных образований</t>
  </si>
  <si>
    <t xml:space="preserve">01 03 </t>
  </si>
  <si>
    <t>Расходы за счет субсидии КБ на обеспечение расчетов за уголь (отопление) центрального аппарата</t>
  </si>
  <si>
    <t>01 2 00S1190</t>
  </si>
  <si>
    <t>92 9 03 S0260</t>
  </si>
  <si>
    <t>Расходы за счет КБ на финансирование мероприятий по ППМИ на благоустройство кладбищ</t>
  </si>
  <si>
    <t>01 3 00 10250</t>
  </si>
  <si>
    <t>Проведения выборов в представительные органы муниципального образования</t>
  </si>
  <si>
    <t>Проведения выборов главы муниципального образования</t>
  </si>
  <si>
    <t>91 2 01 S0260</t>
  </si>
  <si>
    <t>Реализация инициативных проектов. Уличное освещение МБ</t>
  </si>
  <si>
    <t>Уточненная сумма, тыс.рублей</t>
  </si>
  <si>
    <t>Уточнен. сумма, тыс. рублей</t>
  </si>
  <si>
    <t>99 9 00 60990</t>
  </si>
  <si>
    <t>91 2 00 S026А</t>
  </si>
  <si>
    <t xml:space="preserve">Реализация инициативных проектов. Уличное освещение </t>
  </si>
  <si>
    <t>90 2 10 16510</t>
  </si>
  <si>
    <t>90 2 00S0264</t>
  </si>
  <si>
    <t xml:space="preserve">Реализация инициативных проектов. Ремонт ДК с.Кашкарагаиха </t>
  </si>
  <si>
    <t>Отклонение, тыс.рублей</t>
  </si>
  <si>
    <t>Администрация Кашкарагаихинского сельсовета</t>
  </si>
  <si>
    <t>Откл, тыс.рублей</t>
  </si>
  <si>
    <t>ПРИЛОЖЕНИЕ 5</t>
  </si>
  <si>
    <t>ПРИЛОЖЕНИЕ 7</t>
  </si>
  <si>
    <t>«О бюджете Кашкарагаихинского сельсовета Тальменского района Алтайского края на 2025 год и на плановый период 2026 и 2027 годов»</t>
  </si>
  <si>
    <t>Распределение бюджетных ассигнований по разделам и подразделам классификации расходов бюджета сельского поселения на 2025  год</t>
  </si>
  <si>
    <t>к решению № 87 от 28.03.2025 г. о внесении изменений в решение №80  от 25.12.2024</t>
  </si>
  <si>
    <t>Ведомственная структура расходов бюджета сельского поселения на 2025 год</t>
  </si>
  <si>
    <t>91 2 00 9Д001</t>
  </si>
  <si>
    <t>92 9 00 S0263</t>
  </si>
  <si>
    <t>Расходы  на финансирование мероприятий по ППМИ на обустройство спортивной площадки</t>
  </si>
  <si>
    <t>Итого</t>
  </si>
  <si>
    <t>Распределение бюджетных ассигнований по разделам, подразделам, целевым статьям, группам (группам и подгруппам) видов расходов на 2025 год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</si>
</sst>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justify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3" fillId="2" borderId="0" xfId="0" applyFont="1" applyFill="1" applyAlignment="1">
      <alignment horizontal="justify" vertical="top" wrapText="1"/>
    </xf>
    <xf numFmtId="0" fontId="4" fillId="0" borderId="0" xfId="0" applyFont="1" applyAlignment="1">
      <alignment horizontal="justify"/>
    </xf>
    <xf numFmtId="49" fontId="5" fillId="2" borderId="1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" fontId="5" fillId="2" borderId="2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wrapText="1"/>
    </xf>
    <xf numFmtId="164" fontId="5" fillId="2" borderId="2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4" fontId="5" fillId="2" borderId="5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justify" wrapText="1"/>
    </xf>
    <xf numFmtId="0" fontId="2" fillId="2" borderId="12" xfId="0" applyFont="1" applyFill="1" applyBorder="1" applyAlignment="1">
      <alignment horizontal="justify" wrapText="1"/>
    </xf>
    <xf numFmtId="49" fontId="2" fillId="2" borderId="12" xfId="0" applyNumberFormat="1" applyFont="1" applyFill="1" applyBorder="1" applyAlignment="1">
      <alignment horizontal="justify" wrapText="1"/>
    </xf>
    <xf numFmtId="0" fontId="2" fillId="0" borderId="3" xfId="0" applyFont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4" fontId="5" fillId="2" borderId="15" xfId="0" applyNumberFormat="1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4" fontId="5" fillId="2" borderId="18" xfId="0" applyNumberFormat="1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4" fontId="2" fillId="2" borderId="18" xfId="0" applyNumberFormat="1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2" borderId="18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4" fontId="5" fillId="2" borderId="21" xfId="0" applyNumberFormat="1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2" fillId="2" borderId="2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4" fontId="5" fillId="2" borderId="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4" fontId="8" fillId="0" borderId="27" xfId="0" applyNumberFormat="1" applyFont="1" applyBorder="1" applyAlignment="1">
      <alignment horizontal="center"/>
    </xf>
    <xf numFmtId="4" fontId="8" fillId="0" borderId="28" xfId="0" applyNumberFormat="1" applyFont="1" applyBorder="1" applyAlignment="1">
      <alignment horizontal="center"/>
    </xf>
    <xf numFmtId="0" fontId="8" fillId="0" borderId="29" xfId="0" applyFont="1" applyBorder="1" applyAlignment="1">
      <alignment wrapText="1"/>
    </xf>
    <xf numFmtId="0" fontId="2" fillId="0" borderId="30" xfId="0" applyFont="1" applyBorder="1" applyAlignment="1">
      <alignment horizontal="center"/>
    </xf>
    <xf numFmtId="4" fontId="5" fillId="2" borderId="31" xfId="0" applyNumberFormat="1" applyFont="1" applyFill="1" applyBorder="1" applyAlignment="1">
      <alignment vertical="top" wrapText="1"/>
    </xf>
    <xf numFmtId="164" fontId="2" fillId="0" borderId="30" xfId="0" applyNumberFormat="1" applyFont="1" applyBorder="1" applyAlignment="1"/>
    <xf numFmtId="164" fontId="5" fillId="2" borderId="31" xfId="0" applyNumberFormat="1" applyFont="1" applyFill="1" applyBorder="1" applyAlignment="1">
      <alignment wrapText="1"/>
    </xf>
    <xf numFmtId="164" fontId="5" fillId="2" borderId="32" xfId="0" applyNumberFormat="1" applyFont="1" applyFill="1" applyBorder="1" applyAlignment="1">
      <alignment wrapText="1"/>
    </xf>
    <xf numFmtId="0" fontId="8" fillId="0" borderId="33" xfId="0" applyFont="1" applyBorder="1" applyAlignment="1">
      <alignment wrapText="1"/>
    </xf>
    <xf numFmtId="0" fontId="2" fillId="2" borderId="12" xfId="0" applyFont="1" applyFill="1" applyBorder="1" applyAlignment="1">
      <alignment horizontal="center" vertical="top" wrapText="1"/>
    </xf>
    <xf numFmtId="49" fontId="5" fillId="2" borderId="12" xfId="0" applyNumberFormat="1" applyFont="1" applyFill="1" applyBorder="1" applyAlignment="1">
      <alignment horizontal="justify" vertical="top" wrapText="1"/>
    </xf>
    <xf numFmtId="4" fontId="5" fillId="0" borderId="3" xfId="0" applyNumberFormat="1" applyFont="1" applyBorder="1" applyAlignment="1">
      <alignment horizontal="center"/>
    </xf>
    <xf numFmtId="49" fontId="2" fillId="2" borderId="12" xfId="0" applyNumberFormat="1" applyFont="1" applyFill="1" applyBorder="1" applyAlignment="1">
      <alignment horizontal="justify" vertical="top" wrapText="1"/>
    </xf>
    <xf numFmtId="4" fontId="2" fillId="0" borderId="3" xfId="0" applyNumberFormat="1" applyFont="1" applyBorder="1" applyAlignment="1">
      <alignment horizontal="center"/>
    </xf>
    <xf numFmtId="164" fontId="5" fillId="2" borderId="35" xfId="0" applyNumberFormat="1" applyFont="1" applyFill="1" applyBorder="1" applyAlignment="1">
      <alignment wrapText="1"/>
    </xf>
    <xf numFmtId="4" fontId="5" fillId="0" borderId="36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49" fontId="5" fillId="2" borderId="13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M4" sqref="M4"/>
    </sheetView>
  </sheetViews>
  <sheetFormatPr defaultRowHeight="15"/>
  <cols>
    <col min="1" max="1" width="54.42578125" customWidth="1"/>
    <col min="2" max="2" width="10" customWidth="1"/>
    <col min="3" max="3" width="11.28515625" customWidth="1"/>
    <col min="4" max="4" width="11.42578125" customWidth="1"/>
  </cols>
  <sheetData>
    <row r="1" spans="1:6" ht="20.25" customHeight="1">
      <c r="A1" s="5"/>
      <c r="B1" s="81" t="s">
        <v>115</v>
      </c>
      <c r="C1" s="81"/>
      <c r="D1" s="80"/>
      <c r="E1" s="80"/>
      <c r="F1" s="80"/>
    </row>
    <row r="2" spans="1:6" ht="49.5" customHeight="1">
      <c r="A2" s="5"/>
      <c r="B2" s="81" t="s">
        <v>143</v>
      </c>
      <c r="C2" s="81"/>
      <c r="D2" s="81"/>
      <c r="E2" s="81"/>
      <c r="F2" s="80"/>
    </row>
    <row r="3" spans="1:6" ht="66.75" customHeight="1">
      <c r="A3" s="4"/>
      <c r="B3" s="81" t="s">
        <v>141</v>
      </c>
      <c r="C3" s="81"/>
      <c r="D3" s="81"/>
      <c r="E3" s="81"/>
      <c r="F3" s="80"/>
    </row>
    <row r="4" spans="1:6" ht="38.25" customHeight="1">
      <c r="A4" s="82" t="s">
        <v>142</v>
      </c>
      <c r="B4" s="82"/>
      <c r="C4" s="82"/>
      <c r="D4" s="80"/>
      <c r="E4" s="80"/>
      <c r="F4" s="80"/>
    </row>
    <row r="5" spans="1:6" ht="15.75" thickBot="1">
      <c r="A5" s="1"/>
    </row>
    <row r="6" spans="1:6" ht="48" thickBot="1">
      <c r="A6" s="29" t="s">
        <v>0</v>
      </c>
      <c r="B6" s="30" t="s">
        <v>1</v>
      </c>
      <c r="C6" s="31" t="s">
        <v>2</v>
      </c>
      <c r="D6" s="65" t="s">
        <v>128</v>
      </c>
      <c r="E6" s="71" t="s">
        <v>138</v>
      </c>
    </row>
    <row r="7" spans="1:6" ht="16.5" thickBot="1">
      <c r="A7" s="72">
        <v>1</v>
      </c>
      <c r="B7" s="2">
        <v>2</v>
      </c>
      <c r="C7" s="8">
        <v>3</v>
      </c>
      <c r="D7" s="66">
        <v>4</v>
      </c>
      <c r="E7" s="35">
        <v>5</v>
      </c>
    </row>
    <row r="8" spans="1:6" ht="16.5" thickBot="1">
      <c r="A8" s="73" t="s">
        <v>3</v>
      </c>
      <c r="B8" s="7" t="s">
        <v>46</v>
      </c>
      <c r="C8" s="13">
        <f>SUM(C9:C15)</f>
        <v>3931.3</v>
      </c>
      <c r="D8" s="67">
        <f>SUM(D9:D15)</f>
        <v>3965</v>
      </c>
      <c r="E8" s="74">
        <f>D8-C8</f>
        <v>33.699999999999818</v>
      </c>
    </row>
    <row r="9" spans="1:6" ht="48" thickBot="1">
      <c r="A9" s="75" t="s">
        <v>4</v>
      </c>
      <c r="B9" s="11" t="s">
        <v>5</v>
      </c>
      <c r="C9" s="14">
        <v>641.20000000000005</v>
      </c>
      <c r="D9" s="68">
        <v>641.20000000000005</v>
      </c>
      <c r="E9" s="76">
        <f t="shared" ref="E9:E32" si="0">D9-C9</f>
        <v>0</v>
      </c>
    </row>
    <row r="10" spans="1:6" ht="63.75" thickBot="1">
      <c r="A10" s="75" t="s">
        <v>117</v>
      </c>
      <c r="B10" s="11" t="s">
        <v>116</v>
      </c>
      <c r="C10" s="14">
        <v>3</v>
      </c>
      <c r="D10" s="68">
        <v>3</v>
      </c>
      <c r="E10" s="76">
        <f t="shared" si="0"/>
        <v>0</v>
      </c>
    </row>
    <row r="11" spans="1:6" ht="63.75" thickBot="1">
      <c r="A11" s="75" t="s">
        <v>6</v>
      </c>
      <c r="B11" s="11" t="s">
        <v>7</v>
      </c>
      <c r="C11" s="14">
        <v>1143.5</v>
      </c>
      <c r="D11" s="68">
        <v>1143.5</v>
      </c>
      <c r="E11" s="76">
        <f t="shared" si="0"/>
        <v>0</v>
      </c>
    </row>
    <row r="12" spans="1:6" ht="48" thickBot="1">
      <c r="A12" s="75" t="s">
        <v>8</v>
      </c>
      <c r="B12" s="11" t="s">
        <v>9</v>
      </c>
      <c r="C12" s="14">
        <v>1.2</v>
      </c>
      <c r="D12" s="68">
        <v>1.2</v>
      </c>
      <c r="E12" s="76">
        <f t="shared" si="0"/>
        <v>0</v>
      </c>
    </row>
    <row r="13" spans="1:6" ht="16.5" hidden="1" thickBot="1">
      <c r="A13" s="75" t="s">
        <v>10</v>
      </c>
      <c r="B13" s="3" t="s">
        <v>11</v>
      </c>
      <c r="C13" s="14"/>
      <c r="D13" s="68"/>
      <c r="E13" s="76">
        <f t="shared" si="0"/>
        <v>0</v>
      </c>
    </row>
    <row r="14" spans="1:6" ht="16.5" thickBot="1">
      <c r="A14" s="75" t="s">
        <v>12</v>
      </c>
      <c r="B14" s="3" t="s">
        <v>13</v>
      </c>
      <c r="C14" s="14">
        <v>10</v>
      </c>
      <c r="D14" s="68">
        <v>10</v>
      </c>
      <c r="E14" s="76">
        <f t="shared" si="0"/>
        <v>0</v>
      </c>
    </row>
    <row r="15" spans="1:6" ht="16.5" thickBot="1">
      <c r="A15" s="75" t="s">
        <v>14</v>
      </c>
      <c r="B15" s="3" t="s">
        <v>15</v>
      </c>
      <c r="C15" s="14">
        <v>2132.4</v>
      </c>
      <c r="D15" s="68">
        <v>2166.1</v>
      </c>
      <c r="E15" s="76">
        <f t="shared" si="0"/>
        <v>33.699999999999818</v>
      </c>
    </row>
    <row r="16" spans="1:6" ht="16.5" thickBot="1">
      <c r="A16" s="73" t="s">
        <v>16</v>
      </c>
      <c r="B16" s="7" t="s">
        <v>17</v>
      </c>
      <c r="C16" s="15">
        <f>C17</f>
        <v>215.7</v>
      </c>
      <c r="D16" s="69">
        <f>D17</f>
        <v>215.7</v>
      </c>
      <c r="E16" s="74">
        <f t="shared" si="0"/>
        <v>0</v>
      </c>
    </row>
    <row r="17" spans="1:5" ht="16.5" thickBot="1">
      <c r="A17" s="75" t="s">
        <v>18</v>
      </c>
      <c r="B17" s="3" t="s">
        <v>19</v>
      </c>
      <c r="C17" s="14">
        <v>215.7</v>
      </c>
      <c r="D17" s="68">
        <v>215.7</v>
      </c>
      <c r="E17" s="76">
        <f t="shared" si="0"/>
        <v>0</v>
      </c>
    </row>
    <row r="18" spans="1:5" ht="32.25" thickBot="1">
      <c r="A18" s="73" t="s">
        <v>20</v>
      </c>
      <c r="B18" s="12" t="s">
        <v>21</v>
      </c>
      <c r="C18" s="15">
        <f>SUM(C19:C20)</f>
        <v>29</v>
      </c>
      <c r="D18" s="69">
        <f>SUM(D19:D20)</f>
        <v>29</v>
      </c>
      <c r="E18" s="74">
        <f t="shared" si="0"/>
        <v>0</v>
      </c>
    </row>
    <row r="19" spans="1:5" ht="48" thickBot="1">
      <c r="A19" s="75" t="s">
        <v>22</v>
      </c>
      <c r="B19" s="11" t="s">
        <v>23</v>
      </c>
      <c r="C19" s="14">
        <v>21</v>
      </c>
      <c r="D19" s="68">
        <v>21</v>
      </c>
      <c r="E19" s="76">
        <f t="shared" si="0"/>
        <v>0</v>
      </c>
    </row>
    <row r="20" spans="1:5" ht="32.25" thickBot="1">
      <c r="A20" s="75" t="s">
        <v>24</v>
      </c>
      <c r="B20" s="11" t="s">
        <v>25</v>
      </c>
      <c r="C20" s="14">
        <v>8</v>
      </c>
      <c r="D20" s="68">
        <v>8</v>
      </c>
      <c r="E20" s="76">
        <f t="shared" si="0"/>
        <v>0</v>
      </c>
    </row>
    <row r="21" spans="1:5" ht="16.5" thickBot="1">
      <c r="A21" s="73" t="s">
        <v>26</v>
      </c>
      <c r="B21" s="7" t="s">
        <v>27</v>
      </c>
      <c r="C21" s="15">
        <f>SUM(C22:C23)</f>
        <v>496.9</v>
      </c>
      <c r="D21" s="69">
        <f>SUM(D22:D23)</f>
        <v>752.2</v>
      </c>
      <c r="E21" s="74">
        <f t="shared" si="0"/>
        <v>255.30000000000007</v>
      </c>
    </row>
    <row r="22" spans="1:5" ht="16.5" thickBot="1">
      <c r="A22" s="75" t="s">
        <v>28</v>
      </c>
      <c r="B22" s="3" t="s">
        <v>29</v>
      </c>
      <c r="C22" s="14">
        <v>296.89999999999998</v>
      </c>
      <c r="D22" s="68">
        <v>552.20000000000005</v>
      </c>
      <c r="E22" s="76">
        <f t="shared" si="0"/>
        <v>255.30000000000007</v>
      </c>
    </row>
    <row r="23" spans="1:5" ht="16.5" thickBot="1">
      <c r="A23" s="75" t="s">
        <v>30</v>
      </c>
      <c r="B23" s="3" t="s">
        <v>31</v>
      </c>
      <c r="C23" s="14">
        <v>200</v>
      </c>
      <c r="D23" s="68">
        <v>200</v>
      </c>
      <c r="E23" s="76">
        <f t="shared" si="0"/>
        <v>0</v>
      </c>
    </row>
    <row r="24" spans="1:5" ht="16.5" thickBot="1">
      <c r="A24" s="73" t="s">
        <v>32</v>
      </c>
      <c r="B24" s="7" t="s">
        <v>33</v>
      </c>
      <c r="C24" s="15">
        <f>SUM(C25:C26)</f>
        <v>512.4</v>
      </c>
      <c r="D24" s="69">
        <f>SUM(D25:D26)</f>
        <v>2410.3000000000002</v>
      </c>
      <c r="E24" s="74">
        <f t="shared" si="0"/>
        <v>1897.9</v>
      </c>
    </row>
    <row r="25" spans="1:5" ht="16.5" hidden="1" thickBot="1">
      <c r="A25" s="75" t="s">
        <v>113</v>
      </c>
      <c r="B25" s="3" t="s">
        <v>110</v>
      </c>
      <c r="C25" s="14"/>
      <c r="D25" s="68"/>
      <c r="E25" s="76">
        <f t="shared" si="0"/>
        <v>0</v>
      </c>
    </row>
    <row r="26" spans="1:5" ht="16.5" thickBot="1">
      <c r="A26" s="75" t="s">
        <v>34</v>
      </c>
      <c r="B26" s="3" t="s">
        <v>35</v>
      </c>
      <c r="C26" s="14">
        <v>512.4</v>
      </c>
      <c r="D26" s="68">
        <v>2410.3000000000002</v>
      </c>
      <c r="E26" s="76">
        <f t="shared" si="0"/>
        <v>1897.9</v>
      </c>
    </row>
    <row r="27" spans="1:5" ht="16.5" thickBot="1">
      <c r="A27" s="73" t="s">
        <v>36</v>
      </c>
      <c r="B27" s="7" t="s">
        <v>37</v>
      </c>
      <c r="C27" s="15">
        <f>SUM(C28:C29)</f>
        <v>1107.9000000000001</v>
      </c>
      <c r="D27" s="69">
        <f>SUM(D28:D29)</f>
        <v>1107.9000000000001</v>
      </c>
      <c r="E27" s="74">
        <f t="shared" si="0"/>
        <v>0</v>
      </c>
    </row>
    <row r="28" spans="1:5" ht="16.5" thickBot="1">
      <c r="A28" s="75" t="s">
        <v>38</v>
      </c>
      <c r="B28" s="3" t="s">
        <v>39</v>
      </c>
      <c r="C28" s="14">
        <v>1105.9000000000001</v>
      </c>
      <c r="D28" s="68">
        <v>1105.9000000000001</v>
      </c>
      <c r="E28" s="76">
        <f t="shared" si="0"/>
        <v>0</v>
      </c>
    </row>
    <row r="29" spans="1:5" ht="32.25" thickBot="1">
      <c r="A29" s="75" t="s">
        <v>40</v>
      </c>
      <c r="B29" s="3" t="s">
        <v>41</v>
      </c>
      <c r="C29" s="14">
        <v>2</v>
      </c>
      <c r="D29" s="68">
        <v>2</v>
      </c>
      <c r="E29" s="76">
        <f t="shared" si="0"/>
        <v>0</v>
      </c>
    </row>
    <row r="30" spans="1:5" ht="16.5" thickBot="1">
      <c r="A30" s="73" t="s">
        <v>42</v>
      </c>
      <c r="B30" s="7" t="s">
        <v>43</v>
      </c>
      <c r="C30" s="15">
        <f>C31</f>
        <v>54.7</v>
      </c>
      <c r="D30" s="69">
        <f>D31</f>
        <v>54.7</v>
      </c>
      <c r="E30" s="76">
        <f t="shared" si="0"/>
        <v>0</v>
      </c>
    </row>
    <row r="31" spans="1:5" ht="16.5" thickBot="1">
      <c r="A31" s="75" t="s">
        <v>44</v>
      </c>
      <c r="B31" s="3" t="s">
        <v>45</v>
      </c>
      <c r="C31" s="14">
        <v>54.7</v>
      </c>
      <c r="D31" s="68">
        <v>54.7</v>
      </c>
      <c r="E31" s="76">
        <f t="shared" si="0"/>
        <v>0</v>
      </c>
    </row>
    <row r="32" spans="1:5" ht="16.5" thickBot="1">
      <c r="A32" s="83" t="s">
        <v>47</v>
      </c>
      <c r="B32" s="84"/>
      <c r="C32" s="77">
        <f>C8+C16+C18+C21+C24+C27+C30</f>
        <v>6347.8999999999987</v>
      </c>
      <c r="D32" s="70">
        <f>D8+D16+D18+D21+D24+D27+D30</f>
        <v>8534.8000000000011</v>
      </c>
      <c r="E32" s="78">
        <f t="shared" si="0"/>
        <v>2186.9000000000024</v>
      </c>
    </row>
    <row r="33" spans="1:1">
      <c r="A33" s="1"/>
    </row>
  </sheetData>
  <mergeCells count="5">
    <mergeCell ref="B1:C1"/>
    <mergeCell ref="A4:C4"/>
    <mergeCell ref="A32:B32"/>
    <mergeCell ref="B3:E3"/>
    <mergeCell ref="B2:E2"/>
  </mergeCells>
  <pageMargins left="0.39370078740157483" right="3.937007874015748E-2" top="0.39370078740157483" bottom="0.19685039370078741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8"/>
  <sheetViews>
    <sheetView workbookViewId="0">
      <selection activeCell="G90" sqref="G90"/>
    </sheetView>
  </sheetViews>
  <sheetFormatPr defaultRowHeight="15"/>
  <cols>
    <col min="1" max="1" width="32.140625" customWidth="1"/>
    <col min="2" max="2" width="6.42578125" customWidth="1"/>
    <col min="3" max="3" width="7.42578125" customWidth="1"/>
    <col min="4" max="4" width="15.140625" customWidth="1"/>
    <col min="5" max="5" width="7.140625" customWidth="1"/>
    <col min="6" max="6" width="10" customWidth="1"/>
    <col min="7" max="7" width="10.140625" customWidth="1"/>
  </cols>
  <sheetData>
    <row r="1" spans="1:8" ht="15.75" customHeight="1">
      <c r="A1" s="4"/>
      <c r="B1" s="4"/>
      <c r="C1" s="4"/>
      <c r="D1" s="85" t="s">
        <v>139</v>
      </c>
      <c r="E1" s="85"/>
      <c r="F1" s="85"/>
    </row>
    <row r="2" spans="1:8" ht="50.25" customHeight="1">
      <c r="A2" s="4"/>
      <c r="B2" s="4"/>
      <c r="C2" s="4"/>
      <c r="D2" s="81" t="s">
        <v>143</v>
      </c>
      <c r="E2" s="81"/>
      <c r="F2" s="81"/>
      <c r="G2" s="81"/>
    </row>
    <row r="3" spans="1:8" ht="48.75" customHeight="1">
      <c r="A3" s="4"/>
      <c r="B3" s="4"/>
      <c r="C3" s="4"/>
      <c r="D3" s="81" t="s">
        <v>141</v>
      </c>
      <c r="E3" s="81"/>
      <c r="F3" s="81"/>
      <c r="G3" s="81"/>
      <c r="H3" s="81"/>
    </row>
    <row r="4" spans="1:8" ht="25.5" customHeight="1">
      <c r="A4" s="88" t="s">
        <v>144</v>
      </c>
      <c r="B4" s="88"/>
      <c r="C4" s="88"/>
      <c r="D4" s="88"/>
      <c r="E4" s="88"/>
      <c r="F4" s="88"/>
      <c r="G4" s="88"/>
    </row>
    <row r="5" spans="1:8" ht="16.5" thickBot="1">
      <c r="A5" s="6"/>
      <c r="B5" s="4"/>
      <c r="C5" s="4"/>
      <c r="D5" s="4"/>
      <c r="E5" s="4"/>
      <c r="F5" s="4"/>
    </row>
    <row r="6" spans="1:8" ht="63.75" thickBot="1">
      <c r="A6" s="29" t="s">
        <v>0</v>
      </c>
      <c r="B6" s="30" t="s">
        <v>48</v>
      </c>
      <c r="C6" s="30" t="s">
        <v>1</v>
      </c>
      <c r="D6" s="30" t="s">
        <v>49</v>
      </c>
      <c r="E6" s="30" t="s">
        <v>50</v>
      </c>
      <c r="F6" s="31" t="s">
        <v>2</v>
      </c>
      <c r="G6" s="38" t="s">
        <v>129</v>
      </c>
      <c r="H6" s="50" t="s">
        <v>136</v>
      </c>
    </row>
    <row r="7" spans="1:8" ht="15.75">
      <c r="A7" s="57">
        <v>1</v>
      </c>
      <c r="B7" s="58">
        <v>2</v>
      </c>
      <c r="C7" s="58">
        <v>3</v>
      </c>
      <c r="D7" s="58">
        <v>4</v>
      </c>
      <c r="E7" s="58">
        <v>5</v>
      </c>
      <c r="F7" s="59">
        <v>6</v>
      </c>
      <c r="G7" s="39">
        <v>7</v>
      </c>
      <c r="H7" s="49">
        <v>8</v>
      </c>
    </row>
    <row r="8" spans="1:8" ht="30.75" customHeight="1">
      <c r="A8" s="61" t="s">
        <v>137</v>
      </c>
      <c r="B8" s="22">
        <v>303</v>
      </c>
      <c r="C8" s="62"/>
      <c r="D8" s="62"/>
      <c r="E8" s="62"/>
      <c r="F8" s="24">
        <f>F9+F41+F46+F52+F63+F78+F93</f>
        <v>6347.8999999999987</v>
      </c>
      <c r="G8" s="24">
        <f>G9+G41+G46+G52+G63+G78+G93</f>
        <v>8534.8000000000011</v>
      </c>
      <c r="H8" s="79">
        <f>G8-F8</f>
        <v>2186.9000000000024</v>
      </c>
    </row>
    <row r="9" spans="1:8" ht="32.25" thickBot="1">
      <c r="A9" s="32" t="s">
        <v>51</v>
      </c>
      <c r="B9" s="17">
        <v>303</v>
      </c>
      <c r="C9" s="17" t="s">
        <v>46</v>
      </c>
      <c r="D9" s="17" t="s">
        <v>52</v>
      </c>
      <c r="E9" s="18"/>
      <c r="F9" s="60">
        <f>F10+F13+F16+F23+F28+F34+F36</f>
        <v>3931.3</v>
      </c>
      <c r="G9" s="40">
        <f>G10+G13+G16+G23+G28+G34+G36</f>
        <v>3965</v>
      </c>
      <c r="H9" s="52">
        <f>G9-F9</f>
        <v>33.699999999999818</v>
      </c>
    </row>
    <row r="10" spans="1:8" ht="32.25" thickBot="1">
      <c r="A10" s="33" t="s">
        <v>53</v>
      </c>
      <c r="B10" s="20">
        <v>303</v>
      </c>
      <c r="C10" s="20" t="s">
        <v>5</v>
      </c>
      <c r="D10" s="20" t="s">
        <v>52</v>
      </c>
      <c r="E10" s="21"/>
      <c r="F10" s="22">
        <f>F11</f>
        <v>641.20000000000005</v>
      </c>
      <c r="G10" s="41">
        <f>G11</f>
        <v>641.20000000000005</v>
      </c>
      <c r="H10" s="51">
        <f t="shared" ref="H10:H73" si="0">G10-F10</f>
        <v>0</v>
      </c>
    </row>
    <row r="11" spans="1:8" ht="32.25" thickBot="1">
      <c r="A11" s="33" t="s">
        <v>54</v>
      </c>
      <c r="B11" s="20">
        <v>303</v>
      </c>
      <c r="C11" s="20" t="s">
        <v>5</v>
      </c>
      <c r="D11" s="20" t="s">
        <v>55</v>
      </c>
      <c r="E11" s="21"/>
      <c r="F11" s="22">
        <f>F12</f>
        <v>641.20000000000005</v>
      </c>
      <c r="G11" s="41">
        <f>G12</f>
        <v>641.20000000000005</v>
      </c>
      <c r="H11" s="51">
        <f t="shared" si="0"/>
        <v>0</v>
      </c>
    </row>
    <row r="12" spans="1:8" ht="127.5" customHeight="1" thickBot="1">
      <c r="A12" s="33" t="s">
        <v>56</v>
      </c>
      <c r="B12" s="20">
        <v>303</v>
      </c>
      <c r="C12" s="20" t="s">
        <v>5</v>
      </c>
      <c r="D12" s="56" t="s">
        <v>55</v>
      </c>
      <c r="E12" s="20">
        <v>100</v>
      </c>
      <c r="F12" s="23">
        <v>641.20000000000005</v>
      </c>
      <c r="G12" s="42">
        <v>641.20000000000005</v>
      </c>
      <c r="H12" s="51">
        <f t="shared" si="0"/>
        <v>0</v>
      </c>
    </row>
    <row r="13" spans="1:8" ht="99" customHeight="1" thickBot="1">
      <c r="A13" s="34" t="s">
        <v>117</v>
      </c>
      <c r="B13" s="20">
        <v>303</v>
      </c>
      <c r="C13" s="20" t="s">
        <v>118</v>
      </c>
      <c r="D13" s="20" t="s">
        <v>52</v>
      </c>
      <c r="E13" s="9"/>
      <c r="F13" s="22">
        <f>F14</f>
        <v>3</v>
      </c>
      <c r="G13" s="41">
        <f>G14</f>
        <v>3</v>
      </c>
      <c r="H13" s="51">
        <f t="shared" si="0"/>
        <v>0</v>
      </c>
    </row>
    <row r="14" spans="1:8" ht="27.75" customHeight="1" thickBot="1">
      <c r="A14" s="33" t="s">
        <v>58</v>
      </c>
      <c r="B14" s="20">
        <v>303</v>
      </c>
      <c r="C14" s="20" t="s">
        <v>116</v>
      </c>
      <c r="D14" s="20" t="s">
        <v>59</v>
      </c>
      <c r="E14" s="9"/>
      <c r="F14" s="22">
        <f>F15</f>
        <v>3</v>
      </c>
      <c r="G14" s="41">
        <f>G15</f>
        <v>3</v>
      </c>
      <c r="H14" s="51">
        <f t="shared" si="0"/>
        <v>0</v>
      </c>
    </row>
    <row r="15" spans="1:8" ht="66.75" customHeight="1" thickBot="1">
      <c r="A15" s="33" t="s">
        <v>60</v>
      </c>
      <c r="B15" s="20">
        <v>303</v>
      </c>
      <c r="C15" s="20" t="s">
        <v>116</v>
      </c>
      <c r="D15" s="20" t="s">
        <v>59</v>
      </c>
      <c r="E15" s="20">
        <v>200</v>
      </c>
      <c r="F15" s="23">
        <v>3</v>
      </c>
      <c r="G15" s="42">
        <v>3</v>
      </c>
      <c r="H15" s="51">
        <f t="shared" si="0"/>
        <v>0</v>
      </c>
    </row>
    <row r="16" spans="1:8" ht="111" thickBot="1">
      <c r="A16" s="33" t="s">
        <v>57</v>
      </c>
      <c r="B16" s="20">
        <v>303</v>
      </c>
      <c r="C16" s="20" t="s">
        <v>7</v>
      </c>
      <c r="D16" s="20" t="s">
        <v>52</v>
      </c>
      <c r="E16" s="21"/>
      <c r="F16" s="24">
        <f>F17+F21</f>
        <v>1143.5</v>
      </c>
      <c r="G16" s="43">
        <f>G17+G21</f>
        <v>1143.5</v>
      </c>
      <c r="H16" s="51">
        <f t="shared" si="0"/>
        <v>0</v>
      </c>
    </row>
    <row r="17" spans="1:8" ht="16.5" thickBot="1">
      <c r="A17" s="33" t="s">
        <v>58</v>
      </c>
      <c r="B17" s="20">
        <v>303</v>
      </c>
      <c r="C17" s="20" t="s">
        <v>7</v>
      </c>
      <c r="D17" s="20" t="s">
        <v>59</v>
      </c>
      <c r="E17" s="25"/>
      <c r="F17" s="10">
        <f>SUM(F18:F20)</f>
        <v>1143.5</v>
      </c>
      <c r="G17" s="10">
        <f>SUM(G18:G20)</f>
        <v>1143.5</v>
      </c>
      <c r="H17" s="51">
        <f t="shared" si="0"/>
        <v>0</v>
      </c>
    </row>
    <row r="18" spans="1:8" ht="142.5" thickBot="1">
      <c r="A18" s="33" t="s">
        <v>56</v>
      </c>
      <c r="B18" s="20">
        <v>303</v>
      </c>
      <c r="C18" s="20" t="s">
        <v>7</v>
      </c>
      <c r="D18" s="20" t="s">
        <v>59</v>
      </c>
      <c r="E18" s="20">
        <v>100</v>
      </c>
      <c r="F18" s="9">
        <v>430.7</v>
      </c>
      <c r="G18" s="44">
        <v>430.7</v>
      </c>
      <c r="H18" s="51">
        <f t="shared" si="0"/>
        <v>0</v>
      </c>
    </row>
    <row r="19" spans="1:8" ht="63.75" thickBot="1">
      <c r="A19" s="33" t="s">
        <v>60</v>
      </c>
      <c r="B19" s="20">
        <v>303</v>
      </c>
      <c r="C19" s="20" t="s">
        <v>7</v>
      </c>
      <c r="D19" s="20" t="s">
        <v>59</v>
      </c>
      <c r="E19" s="20">
        <v>200</v>
      </c>
      <c r="F19" s="9">
        <v>695</v>
      </c>
      <c r="G19" s="44">
        <v>695</v>
      </c>
      <c r="H19" s="51">
        <f t="shared" si="0"/>
        <v>0</v>
      </c>
    </row>
    <row r="20" spans="1:8" ht="32.25" thickBot="1">
      <c r="A20" s="33" t="s">
        <v>61</v>
      </c>
      <c r="B20" s="20">
        <v>303</v>
      </c>
      <c r="C20" s="20" t="s">
        <v>7</v>
      </c>
      <c r="D20" s="20" t="s">
        <v>59</v>
      </c>
      <c r="E20" s="20">
        <v>850</v>
      </c>
      <c r="F20" s="9">
        <v>17.8</v>
      </c>
      <c r="G20" s="44">
        <v>17.8</v>
      </c>
      <c r="H20" s="51">
        <f t="shared" si="0"/>
        <v>0</v>
      </c>
    </row>
    <row r="21" spans="1:8" ht="63.75" hidden="1" thickBot="1">
      <c r="A21" s="33" t="s">
        <v>119</v>
      </c>
      <c r="B21" s="20">
        <v>303</v>
      </c>
      <c r="C21" s="20" t="s">
        <v>7</v>
      </c>
      <c r="D21" s="20" t="s">
        <v>120</v>
      </c>
      <c r="E21" s="25"/>
      <c r="F21" s="9">
        <f>F22</f>
        <v>0</v>
      </c>
      <c r="G21" s="44"/>
      <c r="H21" s="51">
        <f t="shared" si="0"/>
        <v>0</v>
      </c>
    </row>
    <row r="22" spans="1:8" ht="63.75" hidden="1" thickBot="1">
      <c r="A22" s="33" t="s">
        <v>60</v>
      </c>
      <c r="B22" s="20">
        <v>303</v>
      </c>
      <c r="C22" s="20" t="s">
        <v>7</v>
      </c>
      <c r="D22" s="20" t="s">
        <v>120</v>
      </c>
      <c r="E22" s="20">
        <v>200</v>
      </c>
      <c r="F22" s="23"/>
      <c r="G22" s="39"/>
      <c r="H22" s="51">
        <f t="shared" si="0"/>
        <v>0</v>
      </c>
    </row>
    <row r="23" spans="1:8" ht="95.25" thickBot="1">
      <c r="A23" s="33" t="s">
        <v>8</v>
      </c>
      <c r="B23" s="20">
        <v>303</v>
      </c>
      <c r="C23" s="20" t="s">
        <v>9</v>
      </c>
      <c r="D23" s="20" t="s">
        <v>52</v>
      </c>
      <c r="E23" s="21"/>
      <c r="F23" s="22">
        <f t="shared" ref="F23:G26" si="1">F24</f>
        <v>1.2</v>
      </c>
      <c r="G23" s="41">
        <f t="shared" si="1"/>
        <v>1.2</v>
      </c>
      <c r="H23" s="51">
        <f t="shared" si="0"/>
        <v>0</v>
      </c>
    </row>
    <row r="24" spans="1:8" ht="95.25" thickBot="1">
      <c r="A24" s="33" t="s">
        <v>62</v>
      </c>
      <c r="B24" s="20">
        <v>303</v>
      </c>
      <c r="C24" s="20" t="s">
        <v>9</v>
      </c>
      <c r="D24" s="20" t="s">
        <v>63</v>
      </c>
      <c r="E24" s="21"/>
      <c r="F24" s="22">
        <f t="shared" si="1"/>
        <v>1.2</v>
      </c>
      <c r="G24" s="41">
        <f t="shared" si="1"/>
        <v>1.2</v>
      </c>
      <c r="H24" s="51">
        <f t="shared" si="0"/>
        <v>0</v>
      </c>
    </row>
    <row r="25" spans="1:8" ht="32.25" thickBot="1">
      <c r="A25" s="33" t="s">
        <v>64</v>
      </c>
      <c r="B25" s="20">
        <v>303</v>
      </c>
      <c r="C25" s="20" t="s">
        <v>9</v>
      </c>
      <c r="D25" s="20" t="s">
        <v>65</v>
      </c>
      <c r="E25" s="21"/>
      <c r="F25" s="22">
        <f t="shared" si="1"/>
        <v>1.2</v>
      </c>
      <c r="G25" s="41">
        <f t="shared" si="1"/>
        <v>1.2</v>
      </c>
      <c r="H25" s="51">
        <f t="shared" si="0"/>
        <v>0</v>
      </c>
    </row>
    <row r="26" spans="1:8" ht="177" customHeight="1" thickBot="1">
      <c r="A26" s="33" t="s">
        <v>66</v>
      </c>
      <c r="B26" s="20">
        <v>303</v>
      </c>
      <c r="C26" s="20" t="s">
        <v>9</v>
      </c>
      <c r="D26" s="20" t="s">
        <v>67</v>
      </c>
      <c r="E26" s="21"/>
      <c r="F26" s="22">
        <f t="shared" si="1"/>
        <v>1.2</v>
      </c>
      <c r="G26" s="41">
        <f t="shared" si="1"/>
        <v>1.2</v>
      </c>
      <c r="H26" s="51">
        <f t="shared" si="0"/>
        <v>0</v>
      </c>
    </row>
    <row r="27" spans="1:8" ht="32.25" thickBot="1">
      <c r="A27" s="33" t="s">
        <v>68</v>
      </c>
      <c r="B27" s="20">
        <v>303</v>
      </c>
      <c r="C27" s="20" t="s">
        <v>9</v>
      </c>
      <c r="D27" s="20" t="s">
        <v>67</v>
      </c>
      <c r="E27" s="9">
        <v>540</v>
      </c>
      <c r="F27" s="22">
        <v>1.2</v>
      </c>
      <c r="G27" s="41">
        <v>1.2</v>
      </c>
      <c r="H27" s="51">
        <f t="shared" si="0"/>
        <v>0</v>
      </c>
    </row>
    <row r="28" spans="1:8" ht="32.25" hidden="1" thickBot="1">
      <c r="A28" s="33" t="s">
        <v>10</v>
      </c>
      <c r="B28" s="20">
        <v>303</v>
      </c>
      <c r="C28" s="20" t="s">
        <v>11</v>
      </c>
      <c r="D28" s="20" t="s">
        <v>52</v>
      </c>
      <c r="E28" s="25"/>
      <c r="F28" s="9">
        <f>F29</f>
        <v>0</v>
      </c>
      <c r="G28" s="45"/>
      <c r="H28" s="51">
        <f t="shared" si="0"/>
        <v>0</v>
      </c>
    </row>
    <row r="29" spans="1:8" ht="32.25" hidden="1" thickBot="1">
      <c r="A29" s="33" t="s">
        <v>10</v>
      </c>
      <c r="B29" s="20">
        <v>303</v>
      </c>
      <c r="C29" s="20" t="s">
        <v>11</v>
      </c>
      <c r="D29" s="20" t="s">
        <v>69</v>
      </c>
      <c r="E29" s="25"/>
      <c r="F29" s="9">
        <f>F30+F32</f>
        <v>0</v>
      </c>
      <c r="G29" s="44"/>
      <c r="H29" s="51">
        <f t="shared" si="0"/>
        <v>0</v>
      </c>
    </row>
    <row r="30" spans="1:8" ht="48" hidden="1" thickBot="1">
      <c r="A30" s="33" t="s">
        <v>124</v>
      </c>
      <c r="B30" s="20">
        <v>303</v>
      </c>
      <c r="C30" s="20" t="s">
        <v>11</v>
      </c>
      <c r="D30" s="20" t="s">
        <v>70</v>
      </c>
      <c r="E30" s="25"/>
      <c r="F30" s="9">
        <f>F31</f>
        <v>0</v>
      </c>
      <c r="G30" s="44"/>
      <c r="H30" s="51">
        <f t="shared" si="0"/>
        <v>0</v>
      </c>
    </row>
    <row r="31" spans="1:8" ht="16.5" hidden="1" thickBot="1">
      <c r="A31" s="33" t="s">
        <v>71</v>
      </c>
      <c r="B31" s="20">
        <v>303</v>
      </c>
      <c r="C31" s="20" t="s">
        <v>11</v>
      </c>
      <c r="D31" s="20" t="s">
        <v>70</v>
      </c>
      <c r="E31" s="25">
        <v>880</v>
      </c>
      <c r="F31" s="9"/>
      <c r="G31" s="44"/>
      <c r="H31" s="51">
        <f t="shared" si="0"/>
        <v>0</v>
      </c>
    </row>
    <row r="32" spans="1:8" ht="32.25" hidden="1" thickBot="1">
      <c r="A32" s="33" t="s">
        <v>125</v>
      </c>
      <c r="B32" s="20">
        <v>303</v>
      </c>
      <c r="C32" s="20" t="s">
        <v>11</v>
      </c>
      <c r="D32" s="20" t="s">
        <v>123</v>
      </c>
      <c r="E32" s="25"/>
      <c r="F32" s="9">
        <f>F33</f>
        <v>0</v>
      </c>
      <c r="G32" s="44"/>
      <c r="H32" s="51">
        <f t="shared" si="0"/>
        <v>0</v>
      </c>
    </row>
    <row r="33" spans="1:8" ht="16.5" hidden="1" thickBot="1">
      <c r="A33" s="33" t="s">
        <v>71</v>
      </c>
      <c r="B33" s="20">
        <v>303</v>
      </c>
      <c r="C33" s="20" t="s">
        <v>11</v>
      </c>
      <c r="D33" s="20" t="s">
        <v>123</v>
      </c>
      <c r="E33" s="20">
        <v>880</v>
      </c>
      <c r="F33" s="23"/>
      <c r="G33" s="39"/>
      <c r="H33" s="51">
        <f t="shared" si="0"/>
        <v>0</v>
      </c>
    </row>
    <row r="34" spans="1:8" ht="16.5" thickBot="1">
      <c r="A34" s="33" t="s">
        <v>12</v>
      </c>
      <c r="B34" s="20">
        <v>303</v>
      </c>
      <c r="C34" s="20" t="s">
        <v>13</v>
      </c>
      <c r="D34" s="20" t="s">
        <v>52</v>
      </c>
      <c r="E34" s="21"/>
      <c r="F34" s="22">
        <f>F35</f>
        <v>10</v>
      </c>
      <c r="G34" s="22">
        <f>G35</f>
        <v>10</v>
      </c>
      <c r="H34" s="51">
        <f t="shared" si="0"/>
        <v>0</v>
      </c>
    </row>
    <row r="35" spans="1:8" ht="16.5" thickBot="1">
      <c r="A35" s="33" t="s">
        <v>72</v>
      </c>
      <c r="B35" s="20">
        <v>303</v>
      </c>
      <c r="C35" s="20" t="s">
        <v>13</v>
      </c>
      <c r="D35" s="20" t="s">
        <v>73</v>
      </c>
      <c r="E35" s="20">
        <v>870</v>
      </c>
      <c r="F35" s="23">
        <v>10</v>
      </c>
      <c r="G35" s="42">
        <v>10</v>
      </c>
      <c r="H35" s="51">
        <f t="shared" si="0"/>
        <v>0</v>
      </c>
    </row>
    <row r="36" spans="1:8" ht="32.25" thickBot="1">
      <c r="A36" s="33" t="s">
        <v>14</v>
      </c>
      <c r="B36" s="20">
        <v>303</v>
      </c>
      <c r="C36" s="20" t="s">
        <v>15</v>
      </c>
      <c r="D36" s="20" t="s">
        <v>52</v>
      </c>
      <c r="E36" s="21"/>
      <c r="F36" s="24">
        <f>F37</f>
        <v>2132.4</v>
      </c>
      <c r="G36" s="43">
        <f>G37</f>
        <v>2166.1</v>
      </c>
      <c r="H36" s="51">
        <f t="shared" si="0"/>
        <v>33.699999999999818</v>
      </c>
    </row>
    <row r="37" spans="1:8" ht="32.25" thickBot="1">
      <c r="A37" s="33" t="s">
        <v>109</v>
      </c>
      <c r="B37" s="20">
        <v>303</v>
      </c>
      <c r="C37" s="20" t="s">
        <v>15</v>
      </c>
      <c r="D37" s="20" t="s">
        <v>74</v>
      </c>
      <c r="E37" s="21"/>
      <c r="F37" s="24">
        <f>SUM(F38:F40)</f>
        <v>2132.4</v>
      </c>
      <c r="G37" s="43">
        <f>SUM(G38:G40)</f>
        <v>2166.1</v>
      </c>
      <c r="H37" s="51">
        <f t="shared" si="0"/>
        <v>33.699999999999818</v>
      </c>
    </row>
    <row r="38" spans="1:8" ht="142.5" thickBot="1">
      <c r="A38" s="33" t="s">
        <v>56</v>
      </c>
      <c r="B38" s="20">
        <v>303</v>
      </c>
      <c r="C38" s="20" t="s">
        <v>15</v>
      </c>
      <c r="D38" s="20" t="s">
        <v>74</v>
      </c>
      <c r="E38" s="20">
        <v>100</v>
      </c>
      <c r="F38" s="10">
        <v>1978.5</v>
      </c>
      <c r="G38" s="45">
        <v>1978.5</v>
      </c>
      <c r="H38" s="51">
        <f t="shared" si="0"/>
        <v>0</v>
      </c>
    </row>
    <row r="39" spans="1:8" ht="63.75" thickBot="1">
      <c r="A39" s="33" t="s">
        <v>60</v>
      </c>
      <c r="B39" s="20">
        <v>303</v>
      </c>
      <c r="C39" s="20" t="s">
        <v>15</v>
      </c>
      <c r="D39" s="20" t="s">
        <v>75</v>
      </c>
      <c r="E39" s="20">
        <v>200</v>
      </c>
      <c r="F39" s="23">
        <v>80</v>
      </c>
      <c r="G39" s="39">
        <v>113.7</v>
      </c>
      <c r="H39" s="51">
        <f t="shared" si="0"/>
        <v>33.700000000000003</v>
      </c>
    </row>
    <row r="40" spans="1:8" ht="32.25" thickBot="1">
      <c r="A40" s="33" t="s">
        <v>61</v>
      </c>
      <c r="B40" s="20">
        <v>303</v>
      </c>
      <c r="C40" s="20" t="s">
        <v>15</v>
      </c>
      <c r="D40" s="20" t="s">
        <v>74</v>
      </c>
      <c r="E40" s="9">
        <v>850</v>
      </c>
      <c r="F40" s="22">
        <v>73.900000000000006</v>
      </c>
      <c r="G40" s="44">
        <v>73.900000000000006</v>
      </c>
      <c r="H40" s="51">
        <f t="shared" si="0"/>
        <v>0</v>
      </c>
    </row>
    <row r="41" spans="1:8" ht="16.5" thickBot="1">
      <c r="A41" s="32" t="s">
        <v>76</v>
      </c>
      <c r="B41" s="17">
        <v>303</v>
      </c>
      <c r="C41" s="17" t="s">
        <v>17</v>
      </c>
      <c r="D41" s="17" t="s">
        <v>52</v>
      </c>
      <c r="E41" s="18"/>
      <c r="F41" s="26">
        <f>F42</f>
        <v>215.70000000000002</v>
      </c>
      <c r="G41" s="46">
        <f>G42</f>
        <v>215.70000000000002</v>
      </c>
      <c r="H41" s="52">
        <f t="shared" si="0"/>
        <v>0</v>
      </c>
    </row>
    <row r="42" spans="1:8" ht="32.25" thickBot="1">
      <c r="A42" s="33" t="s">
        <v>18</v>
      </c>
      <c r="B42" s="20">
        <v>303</v>
      </c>
      <c r="C42" s="20" t="s">
        <v>19</v>
      </c>
      <c r="D42" s="20" t="s">
        <v>52</v>
      </c>
      <c r="E42" s="21"/>
      <c r="F42" s="22">
        <f>F43</f>
        <v>215.70000000000002</v>
      </c>
      <c r="G42" s="41">
        <f>G43</f>
        <v>215.70000000000002</v>
      </c>
      <c r="H42" s="51">
        <f t="shared" si="0"/>
        <v>0</v>
      </c>
    </row>
    <row r="43" spans="1:8" ht="63.75" thickBot="1">
      <c r="A43" s="33" t="s">
        <v>77</v>
      </c>
      <c r="B43" s="20">
        <v>303</v>
      </c>
      <c r="C43" s="20" t="s">
        <v>19</v>
      </c>
      <c r="D43" s="20" t="s">
        <v>78</v>
      </c>
      <c r="E43" s="21"/>
      <c r="F43" s="22">
        <f>SUM(F44:F45)</f>
        <v>215.70000000000002</v>
      </c>
      <c r="G43" s="41">
        <f>SUM(G44:G45)</f>
        <v>215.70000000000002</v>
      </c>
      <c r="H43" s="51">
        <f t="shared" si="0"/>
        <v>0</v>
      </c>
    </row>
    <row r="44" spans="1:8" ht="130.5" customHeight="1" thickBot="1">
      <c r="A44" s="33" t="s">
        <v>56</v>
      </c>
      <c r="B44" s="20">
        <v>303</v>
      </c>
      <c r="C44" s="20" t="s">
        <v>19</v>
      </c>
      <c r="D44" s="20" t="s">
        <v>78</v>
      </c>
      <c r="E44" s="9">
        <v>100</v>
      </c>
      <c r="F44" s="22">
        <v>161.30000000000001</v>
      </c>
      <c r="G44" s="44">
        <v>161.30000000000001</v>
      </c>
      <c r="H44" s="51">
        <f t="shared" si="0"/>
        <v>0</v>
      </c>
    </row>
    <row r="45" spans="1:8" ht="63.75" thickBot="1">
      <c r="A45" s="33" t="s">
        <v>60</v>
      </c>
      <c r="B45" s="20">
        <v>303</v>
      </c>
      <c r="C45" s="20" t="s">
        <v>19</v>
      </c>
      <c r="D45" s="20" t="s">
        <v>78</v>
      </c>
      <c r="E45" s="20">
        <v>200</v>
      </c>
      <c r="F45" s="23">
        <v>54.4</v>
      </c>
      <c r="G45" s="42">
        <v>54.4</v>
      </c>
      <c r="H45" s="51">
        <f t="shared" si="0"/>
        <v>0</v>
      </c>
    </row>
    <row r="46" spans="1:8" ht="48" thickBot="1">
      <c r="A46" s="32" t="s">
        <v>79</v>
      </c>
      <c r="B46" s="17">
        <v>303</v>
      </c>
      <c r="C46" s="17" t="s">
        <v>21</v>
      </c>
      <c r="D46" s="17" t="s">
        <v>52</v>
      </c>
      <c r="E46" s="18"/>
      <c r="F46" s="26">
        <f>F47+F50</f>
        <v>29</v>
      </c>
      <c r="G46" s="46">
        <f>G47+G50</f>
        <v>29</v>
      </c>
      <c r="H46" s="52">
        <f t="shared" si="0"/>
        <v>0</v>
      </c>
    </row>
    <row r="47" spans="1:8" ht="32.25" thickBot="1">
      <c r="A47" s="33" t="s">
        <v>80</v>
      </c>
      <c r="B47" s="20">
        <v>303</v>
      </c>
      <c r="C47" s="20" t="s">
        <v>23</v>
      </c>
      <c r="D47" s="20" t="s">
        <v>52</v>
      </c>
      <c r="E47" s="21"/>
      <c r="F47" s="22">
        <f>SUM(F48:F49)</f>
        <v>21</v>
      </c>
      <c r="G47" s="41">
        <f>SUM(G48:G49)</f>
        <v>21</v>
      </c>
      <c r="H47" s="51">
        <f t="shared" si="0"/>
        <v>0</v>
      </c>
    </row>
    <row r="48" spans="1:8" ht="31.5" customHeight="1" thickBot="1">
      <c r="A48" s="33" t="s">
        <v>60</v>
      </c>
      <c r="B48" s="20">
        <v>303</v>
      </c>
      <c r="C48" s="20" t="s">
        <v>23</v>
      </c>
      <c r="D48" s="20" t="s">
        <v>81</v>
      </c>
      <c r="E48" s="21">
        <v>200</v>
      </c>
      <c r="F48" s="22">
        <v>21</v>
      </c>
      <c r="G48" s="44">
        <v>21</v>
      </c>
      <c r="H48" s="51">
        <f t="shared" si="0"/>
        <v>0</v>
      </c>
    </row>
    <row r="49" spans="1:8" ht="28.5" hidden="1" customHeight="1" thickBot="1">
      <c r="A49" s="33" t="s">
        <v>61</v>
      </c>
      <c r="B49" s="20">
        <v>303</v>
      </c>
      <c r="C49" s="20" t="s">
        <v>23</v>
      </c>
      <c r="D49" s="20" t="s">
        <v>81</v>
      </c>
      <c r="E49" s="9">
        <v>850</v>
      </c>
      <c r="F49" s="22"/>
      <c r="G49" s="44"/>
      <c r="H49" s="51">
        <f t="shared" si="0"/>
        <v>0</v>
      </c>
    </row>
    <row r="50" spans="1:8" ht="51.75" customHeight="1" thickBot="1">
      <c r="A50" s="33" t="s">
        <v>82</v>
      </c>
      <c r="B50" s="20">
        <v>303</v>
      </c>
      <c r="C50" s="20" t="s">
        <v>25</v>
      </c>
      <c r="D50" s="20" t="s">
        <v>52</v>
      </c>
      <c r="E50" s="21"/>
      <c r="F50" s="22">
        <f>F51</f>
        <v>8</v>
      </c>
      <c r="G50" s="41">
        <f>G51</f>
        <v>8</v>
      </c>
      <c r="H50" s="51">
        <f t="shared" si="0"/>
        <v>0</v>
      </c>
    </row>
    <row r="51" spans="1:8" ht="32.25" thickBot="1">
      <c r="A51" s="33" t="s">
        <v>83</v>
      </c>
      <c r="B51" s="20">
        <v>303</v>
      </c>
      <c r="C51" s="20" t="s">
        <v>25</v>
      </c>
      <c r="D51" s="20" t="s">
        <v>130</v>
      </c>
      <c r="E51" s="21">
        <v>200</v>
      </c>
      <c r="F51" s="22">
        <v>8</v>
      </c>
      <c r="G51" s="44">
        <v>8</v>
      </c>
      <c r="H51" s="51">
        <f t="shared" si="0"/>
        <v>0</v>
      </c>
    </row>
    <row r="52" spans="1:8" ht="16.5" thickBot="1">
      <c r="A52" s="32" t="s">
        <v>84</v>
      </c>
      <c r="B52" s="17">
        <v>303</v>
      </c>
      <c r="C52" s="17" t="s">
        <v>27</v>
      </c>
      <c r="D52" s="17" t="s">
        <v>52</v>
      </c>
      <c r="E52" s="18"/>
      <c r="F52" s="26">
        <f>F53+F60</f>
        <v>496.9</v>
      </c>
      <c r="G52" s="46">
        <f>G53+G60</f>
        <v>752.2</v>
      </c>
      <c r="H52" s="52">
        <f t="shared" si="0"/>
        <v>255.30000000000007</v>
      </c>
    </row>
    <row r="53" spans="1:8" ht="32.25" thickBot="1">
      <c r="A53" s="33" t="s">
        <v>28</v>
      </c>
      <c r="B53" s="20">
        <v>303</v>
      </c>
      <c r="C53" s="20" t="s">
        <v>29</v>
      </c>
      <c r="D53" s="20" t="s">
        <v>52</v>
      </c>
      <c r="E53" s="21"/>
      <c r="F53" s="22">
        <f>F54+F56+F58</f>
        <v>296.89999999999998</v>
      </c>
      <c r="G53" s="41">
        <f>G54+G56+G58</f>
        <v>552.20000000000005</v>
      </c>
      <c r="H53" s="51">
        <f t="shared" si="0"/>
        <v>255.30000000000007</v>
      </c>
    </row>
    <row r="54" spans="1:8" ht="111" thickBot="1">
      <c r="A54" s="33" t="s">
        <v>85</v>
      </c>
      <c r="B54" s="20">
        <v>303</v>
      </c>
      <c r="C54" s="20" t="s">
        <v>29</v>
      </c>
      <c r="D54" s="20" t="s">
        <v>145</v>
      </c>
      <c r="E54" s="21"/>
      <c r="F54" s="22">
        <f>F55</f>
        <v>296.89999999999998</v>
      </c>
      <c r="G54" s="41">
        <f>G55</f>
        <v>552.20000000000005</v>
      </c>
      <c r="H54" s="51">
        <f t="shared" si="0"/>
        <v>255.30000000000007</v>
      </c>
    </row>
    <row r="55" spans="1:8" ht="63.75" thickBot="1">
      <c r="A55" s="33" t="s">
        <v>60</v>
      </c>
      <c r="B55" s="20">
        <v>303</v>
      </c>
      <c r="C55" s="20" t="s">
        <v>29</v>
      </c>
      <c r="D55" s="20" t="s">
        <v>145</v>
      </c>
      <c r="E55" s="9">
        <v>200</v>
      </c>
      <c r="F55" s="22">
        <v>296.89999999999998</v>
      </c>
      <c r="G55" s="44">
        <v>552.20000000000005</v>
      </c>
      <c r="H55" s="51">
        <f t="shared" si="0"/>
        <v>255.30000000000007</v>
      </c>
    </row>
    <row r="56" spans="1:8" ht="32.25" hidden="1" thickBot="1">
      <c r="A56" s="33" t="s">
        <v>132</v>
      </c>
      <c r="B56" s="20">
        <v>303</v>
      </c>
      <c r="C56" s="20" t="s">
        <v>29</v>
      </c>
      <c r="D56" s="20" t="s">
        <v>131</v>
      </c>
      <c r="E56" s="9"/>
      <c r="F56" s="22">
        <f>F57</f>
        <v>0</v>
      </c>
      <c r="G56" s="41">
        <f>G57</f>
        <v>0</v>
      </c>
      <c r="H56" s="51">
        <f t="shared" si="0"/>
        <v>0</v>
      </c>
    </row>
    <row r="57" spans="1:8" ht="63.75" hidden="1" thickBot="1">
      <c r="A57" s="33" t="s">
        <v>60</v>
      </c>
      <c r="B57" s="20">
        <v>303</v>
      </c>
      <c r="C57" s="20" t="s">
        <v>29</v>
      </c>
      <c r="D57" s="20" t="s">
        <v>131</v>
      </c>
      <c r="E57" s="9">
        <v>200</v>
      </c>
      <c r="F57" s="22"/>
      <c r="G57" s="41"/>
      <c r="H57" s="51">
        <f t="shared" si="0"/>
        <v>0</v>
      </c>
    </row>
    <row r="58" spans="1:8" ht="48" hidden="1" thickBot="1">
      <c r="A58" s="33" t="s">
        <v>127</v>
      </c>
      <c r="B58" s="20">
        <v>303</v>
      </c>
      <c r="C58" s="20" t="s">
        <v>29</v>
      </c>
      <c r="D58" s="20" t="s">
        <v>126</v>
      </c>
      <c r="E58" s="9"/>
      <c r="F58" s="22">
        <f>F59</f>
        <v>0</v>
      </c>
      <c r="G58" s="41">
        <f>G59</f>
        <v>0</v>
      </c>
      <c r="H58" s="51">
        <f t="shared" si="0"/>
        <v>0</v>
      </c>
    </row>
    <row r="59" spans="1:8" ht="63.75" hidden="1" thickBot="1">
      <c r="A59" s="33" t="s">
        <v>60</v>
      </c>
      <c r="B59" s="20">
        <v>303</v>
      </c>
      <c r="C59" s="20" t="s">
        <v>29</v>
      </c>
      <c r="D59" s="20" t="s">
        <v>126</v>
      </c>
      <c r="E59" s="9">
        <v>200</v>
      </c>
      <c r="F59" s="22"/>
      <c r="G59" s="44"/>
      <c r="H59" s="51">
        <f t="shared" si="0"/>
        <v>0</v>
      </c>
    </row>
    <row r="60" spans="1:8" ht="32.25" thickBot="1">
      <c r="A60" s="33" t="s">
        <v>30</v>
      </c>
      <c r="B60" s="20">
        <v>303</v>
      </c>
      <c r="C60" s="20" t="s">
        <v>31</v>
      </c>
      <c r="D60" s="20" t="s">
        <v>52</v>
      </c>
      <c r="E60" s="21"/>
      <c r="F60" s="22">
        <f>F61</f>
        <v>200</v>
      </c>
      <c r="G60" s="41">
        <f>G61</f>
        <v>200</v>
      </c>
      <c r="H60" s="51">
        <f t="shared" si="0"/>
        <v>0</v>
      </c>
    </row>
    <row r="61" spans="1:8" ht="48" thickBot="1">
      <c r="A61" s="33" t="s">
        <v>86</v>
      </c>
      <c r="B61" s="20">
        <v>303</v>
      </c>
      <c r="C61" s="20" t="s">
        <v>31</v>
      </c>
      <c r="D61" s="20" t="s">
        <v>87</v>
      </c>
      <c r="E61" s="21"/>
      <c r="F61" s="22">
        <f>F62</f>
        <v>200</v>
      </c>
      <c r="G61" s="41">
        <f>G62</f>
        <v>200</v>
      </c>
      <c r="H61" s="51">
        <f t="shared" si="0"/>
        <v>0</v>
      </c>
    </row>
    <row r="62" spans="1:8" ht="63.75" thickBot="1">
      <c r="A62" s="33" t="s">
        <v>60</v>
      </c>
      <c r="B62" s="20">
        <v>303</v>
      </c>
      <c r="C62" s="20" t="s">
        <v>31</v>
      </c>
      <c r="D62" s="20" t="s">
        <v>87</v>
      </c>
      <c r="E62" s="9">
        <v>200</v>
      </c>
      <c r="F62" s="22">
        <v>200</v>
      </c>
      <c r="G62" s="44">
        <v>200</v>
      </c>
      <c r="H62" s="51">
        <f t="shared" si="0"/>
        <v>0</v>
      </c>
    </row>
    <row r="63" spans="1:8" ht="32.25" thickBot="1">
      <c r="A63" s="32" t="s">
        <v>88</v>
      </c>
      <c r="B63" s="17">
        <v>303</v>
      </c>
      <c r="C63" s="17" t="s">
        <v>33</v>
      </c>
      <c r="D63" s="17" t="s">
        <v>52</v>
      </c>
      <c r="E63" s="18"/>
      <c r="F63" s="26">
        <f>F64+F67</f>
        <v>512.40000000000009</v>
      </c>
      <c r="G63" s="46">
        <f>G64+G67</f>
        <v>2410.3000000000002</v>
      </c>
      <c r="H63" s="52">
        <f t="shared" si="0"/>
        <v>1897.9</v>
      </c>
    </row>
    <row r="64" spans="1:8" ht="16.5" hidden="1" thickBot="1">
      <c r="A64" s="34" t="s">
        <v>113</v>
      </c>
      <c r="B64" s="20">
        <v>303</v>
      </c>
      <c r="C64" s="11" t="s">
        <v>110</v>
      </c>
      <c r="D64" s="20" t="s">
        <v>52</v>
      </c>
      <c r="E64" s="27"/>
      <c r="F64" s="22">
        <f>F65</f>
        <v>0</v>
      </c>
      <c r="G64" s="44"/>
      <c r="H64" s="51">
        <f t="shared" si="0"/>
        <v>0</v>
      </c>
    </row>
    <row r="65" spans="1:8" ht="32.25" hidden="1" thickBot="1">
      <c r="A65" s="34" t="s">
        <v>114</v>
      </c>
      <c r="B65" s="20">
        <v>303</v>
      </c>
      <c r="C65" s="11" t="s">
        <v>110</v>
      </c>
      <c r="D65" s="20" t="s">
        <v>111</v>
      </c>
      <c r="E65" s="27"/>
      <c r="F65" s="22">
        <f>F66</f>
        <v>0</v>
      </c>
      <c r="G65" s="44"/>
      <c r="H65" s="51">
        <f t="shared" si="0"/>
        <v>0</v>
      </c>
    </row>
    <row r="66" spans="1:8" ht="32.25" hidden="1" thickBot="1">
      <c r="A66" s="33" t="s">
        <v>61</v>
      </c>
      <c r="B66" s="20">
        <v>303</v>
      </c>
      <c r="C66" s="11" t="s">
        <v>110</v>
      </c>
      <c r="D66" s="20" t="s">
        <v>111</v>
      </c>
      <c r="E66" s="27" t="s">
        <v>112</v>
      </c>
      <c r="F66" s="22"/>
      <c r="G66" s="44"/>
      <c r="H66" s="51">
        <f t="shared" si="0"/>
        <v>0</v>
      </c>
    </row>
    <row r="67" spans="1:8" ht="16.5" thickBot="1">
      <c r="A67" s="33" t="s">
        <v>34</v>
      </c>
      <c r="B67" s="20">
        <v>303</v>
      </c>
      <c r="C67" s="20" t="s">
        <v>35</v>
      </c>
      <c r="D67" s="20" t="s">
        <v>52</v>
      </c>
      <c r="E67" s="21"/>
      <c r="F67" s="22">
        <f>F68+F72+F74+F76</f>
        <v>512.40000000000009</v>
      </c>
      <c r="G67" s="41">
        <f>G68+G72+G74+G76</f>
        <v>2410.3000000000002</v>
      </c>
      <c r="H67" s="51">
        <f t="shared" si="0"/>
        <v>1897.9</v>
      </c>
    </row>
    <row r="68" spans="1:8" ht="16.5" thickBot="1">
      <c r="A68" s="33" t="s">
        <v>89</v>
      </c>
      <c r="B68" s="20">
        <v>303</v>
      </c>
      <c r="C68" s="20" t="s">
        <v>35</v>
      </c>
      <c r="D68" s="20" t="s">
        <v>90</v>
      </c>
      <c r="E68" s="21"/>
      <c r="F68" s="22">
        <f>F69</f>
        <v>275.10000000000002</v>
      </c>
      <c r="G68" s="41">
        <f>G69</f>
        <v>275.10000000000002</v>
      </c>
      <c r="H68" s="51">
        <f t="shared" si="0"/>
        <v>0</v>
      </c>
    </row>
    <row r="69" spans="1:8" ht="63" customHeight="1" thickBot="1">
      <c r="A69" s="33" t="s">
        <v>60</v>
      </c>
      <c r="B69" s="20">
        <v>303</v>
      </c>
      <c r="C69" s="20" t="s">
        <v>35</v>
      </c>
      <c r="D69" s="20" t="s">
        <v>90</v>
      </c>
      <c r="E69" s="9">
        <v>200</v>
      </c>
      <c r="F69" s="22">
        <v>275.10000000000002</v>
      </c>
      <c r="G69" s="44">
        <v>275.10000000000002</v>
      </c>
      <c r="H69" s="51">
        <f t="shared" si="0"/>
        <v>0</v>
      </c>
    </row>
    <row r="70" spans="1:8" ht="15.75" hidden="1" customHeight="1" thickBot="1">
      <c r="A70" s="33" t="s">
        <v>91</v>
      </c>
      <c r="B70" s="20">
        <v>303</v>
      </c>
      <c r="C70" s="20" t="s">
        <v>35</v>
      </c>
      <c r="D70" s="20" t="s">
        <v>92</v>
      </c>
      <c r="E70" s="25"/>
      <c r="F70" s="9">
        <v>0</v>
      </c>
      <c r="G70" s="45"/>
      <c r="H70" s="51">
        <f t="shared" si="0"/>
        <v>0</v>
      </c>
    </row>
    <row r="71" spans="1:8" ht="16.5" hidden="1" thickBot="1">
      <c r="A71" s="33" t="s">
        <v>93</v>
      </c>
      <c r="B71" s="20">
        <v>303</v>
      </c>
      <c r="C71" s="20" t="s">
        <v>35</v>
      </c>
      <c r="D71" s="20" t="s">
        <v>92</v>
      </c>
      <c r="E71" s="20">
        <v>200</v>
      </c>
      <c r="F71" s="23">
        <v>0</v>
      </c>
      <c r="G71" s="39"/>
      <c r="H71" s="51">
        <f t="shared" si="0"/>
        <v>0</v>
      </c>
    </row>
    <row r="72" spans="1:8" ht="48" thickBot="1">
      <c r="A72" s="33" t="s">
        <v>94</v>
      </c>
      <c r="B72" s="20">
        <v>303</v>
      </c>
      <c r="C72" s="20" t="s">
        <v>35</v>
      </c>
      <c r="D72" s="20" t="s">
        <v>95</v>
      </c>
      <c r="E72" s="21"/>
      <c r="F72" s="22">
        <f>F73</f>
        <v>237.3</v>
      </c>
      <c r="G72" s="41">
        <f>G73</f>
        <v>237.3</v>
      </c>
      <c r="H72" s="51">
        <f t="shared" si="0"/>
        <v>0</v>
      </c>
    </row>
    <row r="73" spans="1:8" ht="63.75" thickBot="1">
      <c r="A73" s="33" t="s">
        <v>60</v>
      </c>
      <c r="B73" s="20">
        <v>303</v>
      </c>
      <c r="C73" s="20" t="s">
        <v>35</v>
      </c>
      <c r="D73" s="20" t="s">
        <v>95</v>
      </c>
      <c r="E73" s="20">
        <v>200</v>
      </c>
      <c r="F73" s="23">
        <v>237.3</v>
      </c>
      <c r="G73" s="42">
        <v>237.3</v>
      </c>
      <c r="H73" s="63">
        <f t="shared" si="0"/>
        <v>0</v>
      </c>
    </row>
    <row r="74" spans="1:8" ht="63.75" thickBot="1">
      <c r="A74" s="33" t="s">
        <v>147</v>
      </c>
      <c r="B74" s="20">
        <v>303</v>
      </c>
      <c r="C74" s="20" t="s">
        <v>35</v>
      </c>
      <c r="D74" s="20" t="s">
        <v>146</v>
      </c>
      <c r="E74" s="21"/>
      <c r="F74" s="22">
        <f>F75</f>
        <v>0</v>
      </c>
      <c r="G74" s="22">
        <f t="shared" ref="G74:H74" si="2">G75</f>
        <v>1897.9</v>
      </c>
      <c r="H74" s="22">
        <f t="shared" si="2"/>
        <v>1897.9</v>
      </c>
    </row>
    <row r="75" spans="1:8" ht="32.25" thickBot="1">
      <c r="A75" s="33" t="s">
        <v>96</v>
      </c>
      <c r="B75" s="20">
        <v>303</v>
      </c>
      <c r="C75" s="20" t="s">
        <v>35</v>
      </c>
      <c r="D75" s="20" t="s">
        <v>146</v>
      </c>
      <c r="E75" s="20">
        <v>200</v>
      </c>
      <c r="F75" s="9"/>
      <c r="G75" s="45">
        <v>1897.9</v>
      </c>
      <c r="H75" s="64">
        <f t="shared" ref="H75:H96" si="3">G75-F75</f>
        <v>1897.9</v>
      </c>
    </row>
    <row r="76" spans="1:8" ht="63.75" hidden="1" thickBot="1">
      <c r="A76" s="33" t="s">
        <v>122</v>
      </c>
      <c r="B76" s="20">
        <v>303</v>
      </c>
      <c r="C76" s="20" t="s">
        <v>35</v>
      </c>
      <c r="D76" s="20" t="s">
        <v>121</v>
      </c>
      <c r="E76" s="20"/>
      <c r="F76" s="9">
        <f>F77</f>
        <v>0</v>
      </c>
      <c r="G76" s="44"/>
      <c r="H76" s="51">
        <f t="shared" si="3"/>
        <v>0</v>
      </c>
    </row>
    <row r="77" spans="1:8" ht="32.25" hidden="1" thickBot="1">
      <c r="A77" s="33" t="s">
        <v>96</v>
      </c>
      <c r="B77" s="20">
        <v>303</v>
      </c>
      <c r="C77" s="20" t="s">
        <v>35</v>
      </c>
      <c r="D77" s="20" t="s">
        <v>121</v>
      </c>
      <c r="E77" s="20">
        <v>200</v>
      </c>
      <c r="F77" s="23"/>
      <c r="G77" s="39"/>
      <c r="H77" s="51">
        <f t="shared" si="3"/>
        <v>0</v>
      </c>
    </row>
    <row r="78" spans="1:8" ht="16.5" thickBot="1">
      <c r="A78" s="32" t="s">
        <v>97</v>
      </c>
      <c r="B78" s="17">
        <v>303</v>
      </c>
      <c r="C78" s="17" t="s">
        <v>37</v>
      </c>
      <c r="D78" s="17" t="s">
        <v>52</v>
      </c>
      <c r="E78" s="18"/>
      <c r="F78" s="19">
        <f>F79+F90</f>
        <v>1107.9000000000001</v>
      </c>
      <c r="G78" s="40">
        <f>G79+G90</f>
        <v>1107.9000000000001</v>
      </c>
      <c r="H78" s="52">
        <f t="shared" si="3"/>
        <v>0</v>
      </c>
    </row>
    <row r="79" spans="1:8" ht="16.5" thickBot="1">
      <c r="A79" s="33" t="s">
        <v>38</v>
      </c>
      <c r="B79" s="20">
        <v>303</v>
      </c>
      <c r="C79" s="20" t="s">
        <v>39</v>
      </c>
      <c r="D79" s="20" t="s">
        <v>52</v>
      </c>
      <c r="E79" s="21"/>
      <c r="F79" s="24">
        <f>F80+F83+F85+F88</f>
        <v>1105.9000000000001</v>
      </c>
      <c r="G79" s="43">
        <f>G80+G83+G85+G88</f>
        <v>1105.9000000000001</v>
      </c>
      <c r="H79" s="51">
        <f t="shared" si="3"/>
        <v>0</v>
      </c>
    </row>
    <row r="80" spans="1:8" ht="16.5" thickBot="1">
      <c r="A80" s="33" t="s">
        <v>98</v>
      </c>
      <c r="B80" s="20">
        <v>303</v>
      </c>
      <c r="C80" s="20" t="s">
        <v>39</v>
      </c>
      <c r="D80" s="20" t="s">
        <v>99</v>
      </c>
      <c r="E80" s="21"/>
      <c r="F80" s="22">
        <f>F81+F82</f>
        <v>713.9</v>
      </c>
      <c r="G80" s="41">
        <f>G81+G82</f>
        <v>713.9</v>
      </c>
      <c r="H80" s="51">
        <f t="shared" si="3"/>
        <v>0</v>
      </c>
    </row>
    <row r="81" spans="1:8" ht="63.75" thickBot="1">
      <c r="A81" s="33" t="s">
        <v>60</v>
      </c>
      <c r="B81" s="20">
        <v>303</v>
      </c>
      <c r="C81" s="20" t="s">
        <v>39</v>
      </c>
      <c r="D81" s="20" t="s">
        <v>99</v>
      </c>
      <c r="E81" s="20">
        <v>200</v>
      </c>
      <c r="F81" s="9">
        <v>699.1</v>
      </c>
      <c r="G81" s="45">
        <v>699.1</v>
      </c>
      <c r="H81" s="51">
        <f t="shared" si="3"/>
        <v>0</v>
      </c>
    </row>
    <row r="82" spans="1:8" ht="32.25" thickBot="1">
      <c r="A82" s="33" t="s">
        <v>61</v>
      </c>
      <c r="B82" s="20">
        <v>303</v>
      </c>
      <c r="C82" s="20" t="s">
        <v>39</v>
      </c>
      <c r="D82" s="20" t="s">
        <v>99</v>
      </c>
      <c r="E82" s="20">
        <v>850</v>
      </c>
      <c r="F82" s="9">
        <v>14.8</v>
      </c>
      <c r="G82" s="44">
        <v>14.8</v>
      </c>
      <c r="H82" s="51">
        <f t="shared" si="3"/>
        <v>0</v>
      </c>
    </row>
    <row r="83" spans="1:8" ht="63.75" hidden="1" thickBot="1">
      <c r="A83" s="33" t="s">
        <v>100</v>
      </c>
      <c r="B83" s="20">
        <v>303</v>
      </c>
      <c r="C83" s="20" t="s">
        <v>39</v>
      </c>
      <c r="D83" s="20" t="s">
        <v>101</v>
      </c>
      <c r="E83" s="25"/>
      <c r="F83" s="9">
        <f>F84</f>
        <v>0</v>
      </c>
      <c r="G83" s="44"/>
      <c r="H83" s="51">
        <f t="shared" si="3"/>
        <v>0</v>
      </c>
    </row>
    <row r="84" spans="1:8" ht="63.75" hidden="1" thickBot="1">
      <c r="A84" s="33" t="s">
        <v>60</v>
      </c>
      <c r="B84" s="20">
        <v>303</v>
      </c>
      <c r="C84" s="20" t="s">
        <v>39</v>
      </c>
      <c r="D84" s="20" t="s">
        <v>101</v>
      </c>
      <c r="E84" s="20">
        <v>200</v>
      </c>
      <c r="F84" s="23"/>
      <c r="G84" s="39"/>
      <c r="H84" s="51">
        <f t="shared" si="3"/>
        <v>0</v>
      </c>
    </row>
    <row r="85" spans="1:8" ht="32.25" thickBot="1">
      <c r="A85" s="33" t="s">
        <v>102</v>
      </c>
      <c r="B85" s="20">
        <v>303</v>
      </c>
      <c r="C85" s="20" t="s">
        <v>39</v>
      </c>
      <c r="D85" s="20" t="s">
        <v>103</v>
      </c>
      <c r="E85" s="21"/>
      <c r="F85" s="22">
        <f>F86+F87</f>
        <v>392</v>
      </c>
      <c r="G85" s="41">
        <f>G86+G87</f>
        <v>392</v>
      </c>
      <c r="H85" s="51">
        <f t="shared" si="3"/>
        <v>0</v>
      </c>
    </row>
    <row r="86" spans="1:8" ht="63.75" thickBot="1">
      <c r="A86" s="33" t="s">
        <v>60</v>
      </c>
      <c r="B86" s="20">
        <v>303</v>
      </c>
      <c r="C86" s="20" t="s">
        <v>39</v>
      </c>
      <c r="D86" s="20" t="s">
        <v>103</v>
      </c>
      <c r="E86" s="20">
        <v>200</v>
      </c>
      <c r="F86" s="9">
        <v>385.8</v>
      </c>
      <c r="G86" s="45">
        <v>385.8</v>
      </c>
      <c r="H86" s="51">
        <f t="shared" si="3"/>
        <v>0</v>
      </c>
    </row>
    <row r="87" spans="1:8" ht="32.25" thickBot="1">
      <c r="A87" s="33" t="s">
        <v>61</v>
      </c>
      <c r="B87" s="20">
        <v>303</v>
      </c>
      <c r="C87" s="20" t="s">
        <v>39</v>
      </c>
      <c r="D87" s="53" t="s">
        <v>103</v>
      </c>
      <c r="E87" s="54">
        <v>850</v>
      </c>
      <c r="F87" s="55">
        <v>6.2</v>
      </c>
      <c r="G87" s="35">
        <v>6.2</v>
      </c>
      <c r="H87" s="51">
        <f t="shared" si="3"/>
        <v>0</v>
      </c>
    </row>
    <row r="88" spans="1:8" ht="48" hidden="1" thickBot="1">
      <c r="A88" s="33" t="s">
        <v>135</v>
      </c>
      <c r="B88" s="20">
        <v>303</v>
      </c>
      <c r="C88" s="9" t="s">
        <v>39</v>
      </c>
      <c r="D88" s="22" t="s">
        <v>134</v>
      </c>
      <c r="E88" s="22"/>
      <c r="F88" s="22">
        <f>F89</f>
        <v>0</v>
      </c>
      <c r="G88" s="41">
        <f>G89</f>
        <v>0</v>
      </c>
      <c r="H88" s="51">
        <f t="shared" si="3"/>
        <v>0</v>
      </c>
    </row>
    <row r="89" spans="1:8" ht="63.75" hidden="1" thickBot="1">
      <c r="A89" s="36" t="s">
        <v>60</v>
      </c>
      <c r="B89" s="20">
        <v>303</v>
      </c>
      <c r="C89" s="9" t="s">
        <v>39</v>
      </c>
      <c r="D89" s="22" t="s">
        <v>134</v>
      </c>
      <c r="E89" s="22">
        <v>200</v>
      </c>
      <c r="F89" s="22"/>
      <c r="G89" s="44"/>
      <c r="H89" s="51">
        <f t="shared" si="3"/>
        <v>0</v>
      </c>
    </row>
    <row r="90" spans="1:8" ht="32.25" thickBot="1">
      <c r="A90" s="33" t="s">
        <v>40</v>
      </c>
      <c r="B90" s="20">
        <v>303</v>
      </c>
      <c r="C90" s="20" t="s">
        <v>41</v>
      </c>
      <c r="D90" s="20" t="s">
        <v>52</v>
      </c>
      <c r="E90" s="21"/>
      <c r="F90" s="28">
        <f>F91</f>
        <v>2</v>
      </c>
      <c r="G90" s="47">
        <f>G91</f>
        <v>2</v>
      </c>
      <c r="H90" s="51">
        <f t="shared" si="3"/>
        <v>0</v>
      </c>
    </row>
    <row r="91" spans="1:8" ht="32.25" thickBot="1">
      <c r="A91" s="33" t="s">
        <v>104</v>
      </c>
      <c r="B91" s="20">
        <v>303</v>
      </c>
      <c r="C91" s="20" t="s">
        <v>41</v>
      </c>
      <c r="D91" s="20" t="s">
        <v>133</v>
      </c>
      <c r="E91" s="21"/>
      <c r="F91" s="22">
        <f>F92</f>
        <v>2</v>
      </c>
      <c r="G91" s="41">
        <f>G92</f>
        <v>2</v>
      </c>
      <c r="H91" s="51">
        <f t="shared" si="3"/>
        <v>0</v>
      </c>
    </row>
    <row r="92" spans="1:8" ht="63.75" thickBot="1">
      <c r="A92" s="33" t="s">
        <v>60</v>
      </c>
      <c r="B92" s="20">
        <v>303</v>
      </c>
      <c r="C92" s="20" t="s">
        <v>41</v>
      </c>
      <c r="D92" s="20" t="s">
        <v>133</v>
      </c>
      <c r="E92" s="9">
        <v>200</v>
      </c>
      <c r="F92" s="22">
        <v>2</v>
      </c>
      <c r="G92" s="44">
        <v>2</v>
      </c>
      <c r="H92" s="51">
        <f t="shared" si="3"/>
        <v>0</v>
      </c>
    </row>
    <row r="93" spans="1:8" ht="16.5" thickBot="1">
      <c r="A93" s="32" t="s">
        <v>105</v>
      </c>
      <c r="B93" s="17">
        <v>303</v>
      </c>
      <c r="C93" s="17" t="s">
        <v>43</v>
      </c>
      <c r="D93" s="17" t="s">
        <v>52</v>
      </c>
      <c r="E93" s="18"/>
      <c r="F93" s="26">
        <f t="shared" ref="F93:G95" si="4">F94</f>
        <v>54.7</v>
      </c>
      <c r="G93" s="46">
        <f t="shared" si="4"/>
        <v>54.7</v>
      </c>
      <c r="H93" s="52">
        <f t="shared" si="3"/>
        <v>0</v>
      </c>
    </row>
    <row r="94" spans="1:8" ht="16.5" thickBot="1">
      <c r="A94" s="33" t="s">
        <v>44</v>
      </c>
      <c r="B94" s="20">
        <v>303</v>
      </c>
      <c r="C94" s="20" t="s">
        <v>45</v>
      </c>
      <c r="D94" s="20" t="s">
        <v>52</v>
      </c>
      <c r="E94" s="21"/>
      <c r="F94" s="22">
        <f t="shared" si="4"/>
        <v>54.7</v>
      </c>
      <c r="G94" s="41">
        <f t="shared" si="4"/>
        <v>54.7</v>
      </c>
      <c r="H94" s="51">
        <f t="shared" si="3"/>
        <v>0</v>
      </c>
    </row>
    <row r="95" spans="1:8" ht="16.5" thickBot="1">
      <c r="A95" s="33" t="s">
        <v>106</v>
      </c>
      <c r="B95" s="20">
        <v>303</v>
      </c>
      <c r="C95" s="20" t="s">
        <v>45</v>
      </c>
      <c r="D95" s="20" t="s">
        <v>107</v>
      </c>
      <c r="E95" s="21"/>
      <c r="F95" s="22">
        <f t="shared" si="4"/>
        <v>54.7</v>
      </c>
      <c r="G95" s="41">
        <f t="shared" si="4"/>
        <v>54.7</v>
      </c>
      <c r="H95" s="51">
        <f t="shared" si="3"/>
        <v>0</v>
      </c>
    </row>
    <row r="96" spans="1:8" ht="32.25" thickBot="1">
      <c r="A96" s="33" t="s">
        <v>108</v>
      </c>
      <c r="B96" s="20">
        <v>303</v>
      </c>
      <c r="C96" s="20" t="s">
        <v>45</v>
      </c>
      <c r="D96" s="20" t="s">
        <v>107</v>
      </c>
      <c r="E96" s="9">
        <v>300</v>
      </c>
      <c r="F96" s="22">
        <v>54.7</v>
      </c>
      <c r="G96" s="44">
        <v>54.7</v>
      </c>
      <c r="H96" s="51">
        <f t="shared" si="3"/>
        <v>0</v>
      </c>
    </row>
    <row r="97" spans="1:8" ht="1.5" hidden="1" customHeight="1" thickBot="1">
      <c r="A97" s="86"/>
      <c r="B97" s="87"/>
      <c r="C97" s="87"/>
      <c r="D97" s="87"/>
      <c r="E97" s="87"/>
      <c r="F97" s="37"/>
      <c r="G97" s="48"/>
      <c r="H97" s="52"/>
    </row>
    <row r="98" spans="1:8" ht="15.75">
      <c r="A98" s="1"/>
      <c r="G98" s="16"/>
    </row>
  </sheetData>
  <mergeCells count="5">
    <mergeCell ref="D1:F1"/>
    <mergeCell ref="A97:E97"/>
    <mergeCell ref="D2:G2"/>
    <mergeCell ref="D3:H3"/>
    <mergeCell ref="A4:G4"/>
  </mergeCells>
  <pageMargins left="0.39370078740157483" right="0.19685039370078741" top="0.39370078740157483" bottom="0.19685039370078741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K6" sqref="K6"/>
    </sheetView>
  </sheetViews>
  <sheetFormatPr defaultRowHeight="15"/>
  <cols>
    <col min="1" max="1" width="32.140625" customWidth="1"/>
    <col min="2" max="2" width="7.42578125" customWidth="1"/>
    <col min="3" max="3" width="15.140625" customWidth="1"/>
    <col min="4" max="4" width="7.140625" customWidth="1"/>
    <col min="5" max="5" width="10" customWidth="1"/>
    <col min="6" max="6" width="10.140625" customWidth="1"/>
  </cols>
  <sheetData>
    <row r="1" spans="1:7" ht="15.75" customHeight="1">
      <c r="A1" s="4"/>
      <c r="B1" s="4"/>
      <c r="C1" s="85" t="s">
        <v>140</v>
      </c>
      <c r="D1" s="85"/>
      <c r="E1" s="85"/>
    </row>
    <row r="2" spans="1:7" ht="50.25" customHeight="1">
      <c r="A2" s="4"/>
      <c r="B2" s="4"/>
      <c r="C2" s="81" t="s">
        <v>143</v>
      </c>
      <c r="D2" s="81"/>
      <c r="E2" s="81"/>
      <c r="F2" s="81"/>
    </row>
    <row r="3" spans="1:7" ht="48.75" customHeight="1">
      <c r="A3" s="4"/>
      <c r="B3" s="4"/>
      <c r="C3" s="81" t="s">
        <v>141</v>
      </c>
      <c r="D3" s="81"/>
      <c r="E3" s="81"/>
      <c r="F3" s="81"/>
      <c r="G3" s="81"/>
    </row>
    <row r="4" spans="1:7" ht="32.25" customHeight="1">
      <c r="A4" s="88" t="s">
        <v>149</v>
      </c>
      <c r="B4" s="88"/>
      <c r="C4" s="88"/>
      <c r="D4" s="88"/>
      <c r="E4" s="88"/>
      <c r="F4" s="88"/>
    </row>
    <row r="5" spans="1:7" ht="16.5" thickBot="1">
      <c r="A5" s="6"/>
      <c r="B5" s="4"/>
      <c r="C5" s="4"/>
      <c r="D5" s="4"/>
      <c r="E5" s="4"/>
    </row>
    <row r="6" spans="1:7" ht="63.75" thickBot="1">
      <c r="A6" s="29" t="s">
        <v>0</v>
      </c>
      <c r="B6" s="30" t="s">
        <v>1</v>
      </c>
      <c r="C6" s="30" t="s">
        <v>49</v>
      </c>
      <c r="D6" s="30" t="s">
        <v>50</v>
      </c>
      <c r="E6" s="31" t="s">
        <v>2</v>
      </c>
      <c r="F6" s="38" t="s">
        <v>129</v>
      </c>
      <c r="G6" s="50" t="s">
        <v>136</v>
      </c>
    </row>
    <row r="7" spans="1:7" ht="15.75">
      <c r="A7" s="57">
        <v>1</v>
      </c>
      <c r="B7" s="58">
        <v>2</v>
      </c>
      <c r="C7" s="58">
        <v>3</v>
      </c>
      <c r="D7" s="57">
        <v>4</v>
      </c>
      <c r="E7" s="58">
        <v>5</v>
      </c>
      <c r="F7" s="58">
        <v>6</v>
      </c>
      <c r="G7" s="57">
        <v>7</v>
      </c>
    </row>
    <row r="8" spans="1:7" ht="0.75" customHeight="1">
      <c r="A8" s="61" t="s">
        <v>137</v>
      </c>
      <c r="B8" s="62"/>
      <c r="C8" s="62"/>
      <c r="D8" s="62"/>
      <c r="E8" s="24">
        <f>E9+E41+E46+E52+E63+E78+E93</f>
        <v>6347.8999999999987</v>
      </c>
      <c r="F8" s="24">
        <f>F9+F41+F46+F52+F63+F78+F93</f>
        <v>8534.8000000000011</v>
      </c>
      <c r="G8" s="79">
        <f>F8-E8</f>
        <v>2186.9000000000024</v>
      </c>
    </row>
    <row r="9" spans="1:7" ht="32.25" thickBot="1">
      <c r="A9" s="32" t="s">
        <v>51</v>
      </c>
      <c r="B9" s="17" t="s">
        <v>46</v>
      </c>
      <c r="C9" s="17" t="s">
        <v>52</v>
      </c>
      <c r="D9" s="18"/>
      <c r="E9" s="60">
        <f>E10+E13+E16+E23+E28+E34+E36</f>
        <v>3931.3</v>
      </c>
      <c r="F9" s="40">
        <f>F10+F13+F16+F23+F28+F34+F36</f>
        <v>3965</v>
      </c>
      <c r="G9" s="52">
        <f>F9-E9</f>
        <v>33.699999999999818</v>
      </c>
    </row>
    <row r="10" spans="1:7" ht="32.25" thickBot="1">
      <c r="A10" s="33" t="s">
        <v>53</v>
      </c>
      <c r="B10" s="20" t="s">
        <v>5</v>
      </c>
      <c r="C10" s="20" t="s">
        <v>52</v>
      </c>
      <c r="D10" s="21"/>
      <c r="E10" s="22">
        <f>E11</f>
        <v>641.20000000000005</v>
      </c>
      <c r="F10" s="41">
        <f>F11</f>
        <v>641.20000000000005</v>
      </c>
      <c r="G10" s="51">
        <f t="shared" ref="G10:G73" si="0">F10-E10</f>
        <v>0</v>
      </c>
    </row>
    <row r="11" spans="1:7" ht="32.25" thickBot="1">
      <c r="A11" s="33" t="s">
        <v>54</v>
      </c>
      <c r="B11" s="20" t="s">
        <v>5</v>
      </c>
      <c r="C11" s="20" t="s">
        <v>55</v>
      </c>
      <c r="D11" s="21"/>
      <c r="E11" s="22">
        <f>E12</f>
        <v>641.20000000000005</v>
      </c>
      <c r="F11" s="41">
        <f>F12</f>
        <v>641.20000000000005</v>
      </c>
      <c r="G11" s="51">
        <f t="shared" si="0"/>
        <v>0</v>
      </c>
    </row>
    <row r="12" spans="1:7" ht="127.5" customHeight="1" thickBot="1">
      <c r="A12" s="33" t="s">
        <v>56</v>
      </c>
      <c r="B12" s="20" t="s">
        <v>5</v>
      </c>
      <c r="C12" s="56" t="s">
        <v>55</v>
      </c>
      <c r="D12" s="20">
        <v>100</v>
      </c>
      <c r="E12" s="23">
        <v>641.20000000000005</v>
      </c>
      <c r="F12" s="42">
        <v>641.20000000000005</v>
      </c>
      <c r="G12" s="51">
        <f t="shared" si="0"/>
        <v>0</v>
      </c>
    </row>
    <row r="13" spans="1:7" ht="99" customHeight="1" thickBot="1">
      <c r="A13" s="34" t="s">
        <v>117</v>
      </c>
      <c r="B13" s="20" t="s">
        <v>118</v>
      </c>
      <c r="C13" s="20" t="s">
        <v>52</v>
      </c>
      <c r="D13" s="9"/>
      <c r="E13" s="22">
        <f>E14</f>
        <v>3</v>
      </c>
      <c r="F13" s="41">
        <f>F14</f>
        <v>3</v>
      </c>
      <c r="G13" s="51">
        <f t="shared" si="0"/>
        <v>0</v>
      </c>
    </row>
    <row r="14" spans="1:7" ht="27.75" customHeight="1" thickBot="1">
      <c r="A14" s="33" t="s">
        <v>58</v>
      </c>
      <c r="B14" s="20" t="s">
        <v>116</v>
      </c>
      <c r="C14" s="20" t="s">
        <v>59</v>
      </c>
      <c r="D14" s="9"/>
      <c r="E14" s="22">
        <f>E15</f>
        <v>3</v>
      </c>
      <c r="F14" s="41">
        <f>F15</f>
        <v>3</v>
      </c>
      <c r="G14" s="51">
        <f t="shared" si="0"/>
        <v>0</v>
      </c>
    </row>
    <row r="15" spans="1:7" ht="66.75" customHeight="1" thickBot="1">
      <c r="A15" s="33" t="s">
        <v>60</v>
      </c>
      <c r="B15" s="20" t="s">
        <v>116</v>
      </c>
      <c r="C15" s="20" t="s">
        <v>59</v>
      </c>
      <c r="D15" s="20">
        <v>200</v>
      </c>
      <c r="E15" s="23">
        <v>3</v>
      </c>
      <c r="F15" s="42">
        <v>3</v>
      </c>
      <c r="G15" s="51">
        <f t="shared" si="0"/>
        <v>0</v>
      </c>
    </row>
    <row r="16" spans="1:7" ht="111" thickBot="1">
      <c r="A16" s="33" t="s">
        <v>57</v>
      </c>
      <c r="B16" s="20" t="s">
        <v>7</v>
      </c>
      <c r="C16" s="20" t="s">
        <v>52</v>
      </c>
      <c r="D16" s="21"/>
      <c r="E16" s="24">
        <f>E17+E21</f>
        <v>1143.5</v>
      </c>
      <c r="F16" s="43">
        <f>F17+F21</f>
        <v>1143.5</v>
      </c>
      <c r="G16" s="51">
        <f t="shared" si="0"/>
        <v>0</v>
      </c>
    </row>
    <row r="17" spans="1:7" ht="16.5" thickBot="1">
      <c r="A17" s="33" t="s">
        <v>58</v>
      </c>
      <c r="B17" s="20" t="s">
        <v>7</v>
      </c>
      <c r="C17" s="20" t="s">
        <v>59</v>
      </c>
      <c r="D17" s="25"/>
      <c r="E17" s="10">
        <f>SUM(E18:E20)</f>
        <v>1143.5</v>
      </c>
      <c r="F17" s="10">
        <f>SUM(F18:F20)</f>
        <v>1143.5</v>
      </c>
      <c r="G17" s="51">
        <f t="shared" si="0"/>
        <v>0</v>
      </c>
    </row>
    <row r="18" spans="1:7" ht="142.5" thickBot="1">
      <c r="A18" s="33" t="s">
        <v>56</v>
      </c>
      <c r="B18" s="20" t="s">
        <v>7</v>
      </c>
      <c r="C18" s="20" t="s">
        <v>59</v>
      </c>
      <c r="D18" s="20">
        <v>100</v>
      </c>
      <c r="E18" s="9">
        <v>430.7</v>
      </c>
      <c r="F18" s="44">
        <v>430.7</v>
      </c>
      <c r="G18" s="51">
        <f t="shared" si="0"/>
        <v>0</v>
      </c>
    </row>
    <row r="19" spans="1:7" ht="63.75" thickBot="1">
      <c r="A19" s="33" t="s">
        <v>60</v>
      </c>
      <c r="B19" s="20" t="s">
        <v>7</v>
      </c>
      <c r="C19" s="20" t="s">
        <v>59</v>
      </c>
      <c r="D19" s="20">
        <v>200</v>
      </c>
      <c r="E19" s="9">
        <v>695</v>
      </c>
      <c r="F19" s="44">
        <v>695</v>
      </c>
      <c r="G19" s="51">
        <f t="shared" si="0"/>
        <v>0</v>
      </c>
    </row>
    <row r="20" spans="1:7" ht="32.25" thickBot="1">
      <c r="A20" s="33" t="s">
        <v>61</v>
      </c>
      <c r="B20" s="20" t="s">
        <v>7</v>
      </c>
      <c r="C20" s="20" t="s">
        <v>59</v>
      </c>
      <c r="D20" s="20">
        <v>850</v>
      </c>
      <c r="E20" s="9">
        <v>17.8</v>
      </c>
      <c r="F20" s="44">
        <v>17.8</v>
      </c>
      <c r="G20" s="51">
        <f t="shared" si="0"/>
        <v>0</v>
      </c>
    </row>
    <row r="21" spans="1:7" ht="63.75" hidden="1" thickBot="1">
      <c r="A21" s="33" t="s">
        <v>119</v>
      </c>
      <c r="B21" s="20" t="s">
        <v>7</v>
      </c>
      <c r="C21" s="20" t="s">
        <v>120</v>
      </c>
      <c r="D21" s="25"/>
      <c r="E21" s="9">
        <f>E22</f>
        <v>0</v>
      </c>
      <c r="F21" s="44"/>
      <c r="G21" s="51">
        <f t="shared" si="0"/>
        <v>0</v>
      </c>
    </row>
    <row r="22" spans="1:7" ht="63.75" hidden="1" thickBot="1">
      <c r="A22" s="33" t="s">
        <v>60</v>
      </c>
      <c r="B22" s="20" t="s">
        <v>7</v>
      </c>
      <c r="C22" s="20" t="s">
        <v>120</v>
      </c>
      <c r="D22" s="20">
        <v>200</v>
      </c>
      <c r="E22" s="23"/>
      <c r="F22" s="39"/>
      <c r="G22" s="51">
        <f t="shared" si="0"/>
        <v>0</v>
      </c>
    </row>
    <row r="23" spans="1:7" ht="95.25" thickBot="1">
      <c r="A23" s="33" t="s">
        <v>8</v>
      </c>
      <c r="B23" s="20" t="s">
        <v>9</v>
      </c>
      <c r="C23" s="20" t="s">
        <v>52</v>
      </c>
      <c r="D23" s="21"/>
      <c r="E23" s="22">
        <f t="shared" ref="E23:F26" si="1">E24</f>
        <v>1.2</v>
      </c>
      <c r="F23" s="41">
        <f t="shared" si="1"/>
        <v>1.2</v>
      </c>
      <c r="G23" s="51">
        <f t="shared" si="0"/>
        <v>0</v>
      </c>
    </row>
    <row r="24" spans="1:7" ht="95.25" thickBot="1">
      <c r="A24" s="33" t="s">
        <v>62</v>
      </c>
      <c r="B24" s="20" t="s">
        <v>9</v>
      </c>
      <c r="C24" s="20" t="s">
        <v>63</v>
      </c>
      <c r="D24" s="21"/>
      <c r="E24" s="22">
        <f t="shared" si="1"/>
        <v>1.2</v>
      </c>
      <c r="F24" s="41">
        <f t="shared" si="1"/>
        <v>1.2</v>
      </c>
      <c r="G24" s="51">
        <f t="shared" si="0"/>
        <v>0</v>
      </c>
    </row>
    <row r="25" spans="1:7" ht="32.25" thickBot="1">
      <c r="A25" s="33" t="s">
        <v>64</v>
      </c>
      <c r="B25" s="20" t="s">
        <v>9</v>
      </c>
      <c r="C25" s="20" t="s">
        <v>65</v>
      </c>
      <c r="D25" s="21"/>
      <c r="E25" s="22">
        <f t="shared" si="1"/>
        <v>1.2</v>
      </c>
      <c r="F25" s="41">
        <f t="shared" si="1"/>
        <v>1.2</v>
      </c>
      <c r="G25" s="51">
        <f t="shared" si="0"/>
        <v>0</v>
      </c>
    </row>
    <row r="26" spans="1:7" ht="177" customHeight="1" thickBot="1">
      <c r="A26" s="33" t="s">
        <v>66</v>
      </c>
      <c r="B26" s="20" t="s">
        <v>9</v>
      </c>
      <c r="C26" s="20" t="s">
        <v>67</v>
      </c>
      <c r="D26" s="21"/>
      <c r="E26" s="22">
        <f t="shared" si="1"/>
        <v>1.2</v>
      </c>
      <c r="F26" s="41">
        <f t="shared" si="1"/>
        <v>1.2</v>
      </c>
      <c r="G26" s="51">
        <f t="shared" si="0"/>
        <v>0</v>
      </c>
    </row>
    <row r="27" spans="1:7" ht="32.25" thickBot="1">
      <c r="A27" s="33" t="s">
        <v>68</v>
      </c>
      <c r="B27" s="20" t="s">
        <v>9</v>
      </c>
      <c r="C27" s="20" t="s">
        <v>67</v>
      </c>
      <c r="D27" s="9">
        <v>540</v>
      </c>
      <c r="E27" s="22">
        <v>1.2</v>
      </c>
      <c r="F27" s="41">
        <v>1.2</v>
      </c>
      <c r="G27" s="51">
        <f t="shared" si="0"/>
        <v>0</v>
      </c>
    </row>
    <row r="28" spans="1:7" ht="32.25" hidden="1" thickBot="1">
      <c r="A28" s="33" t="s">
        <v>10</v>
      </c>
      <c r="B28" s="20" t="s">
        <v>11</v>
      </c>
      <c r="C28" s="20" t="s">
        <v>52</v>
      </c>
      <c r="D28" s="25"/>
      <c r="E28" s="9">
        <f>E29</f>
        <v>0</v>
      </c>
      <c r="F28" s="45"/>
      <c r="G28" s="51">
        <f t="shared" si="0"/>
        <v>0</v>
      </c>
    </row>
    <row r="29" spans="1:7" ht="32.25" hidden="1" thickBot="1">
      <c r="A29" s="33" t="s">
        <v>10</v>
      </c>
      <c r="B29" s="20" t="s">
        <v>11</v>
      </c>
      <c r="C29" s="20" t="s">
        <v>69</v>
      </c>
      <c r="D29" s="25"/>
      <c r="E29" s="9">
        <f>E30+E32</f>
        <v>0</v>
      </c>
      <c r="F29" s="44"/>
      <c r="G29" s="51">
        <f t="shared" si="0"/>
        <v>0</v>
      </c>
    </row>
    <row r="30" spans="1:7" ht="48" hidden="1" thickBot="1">
      <c r="A30" s="33" t="s">
        <v>124</v>
      </c>
      <c r="B30" s="20" t="s">
        <v>11</v>
      </c>
      <c r="C30" s="20" t="s">
        <v>70</v>
      </c>
      <c r="D30" s="25"/>
      <c r="E30" s="9">
        <f>E31</f>
        <v>0</v>
      </c>
      <c r="F30" s="44"/>
      <c r="G30" s="51">
        <f t="shared" si="0"/>
        <v>0</v>
      </c>
    </row>
    <row r="31" spans="1:7" ht="16.5" hidden="1" thickBot="1">
      <c r="A31" s="33" t="s">
        <v>71</v>
      </c>
      <c r="B31" s="20" t="s">
        <v>11</v>
      </c>
      <c r="C31" s="20" t="s">
        <v>70</v>
      </c>
      <c r="D31" s="25">
        <v>880</v>
      </c>
      <c r="E31" s="9"/>
      <c r="F31" s="44"/>
      <c r="G31" s="51">
        <f t="shared" si="0"/>
        <v>0</v>
      </c>
    </row>
    <row r="32" spans="1:7" ht="32.25" hidden="1" thickBot="1">
      <c r="A32" s="33" t="s">
        <v>125</v>
      </c>
      <c r="B32" s="20" t="s">
        <v>11</v>
      </c>
      <c r="C32" s="20" t="s">
        <v>123</v>
      </c>
      <c r="D32" s="25"/>
      <c r="E32" s="9">
        <f>E33</f>
        <v>0</v>
      </c>
      <c r="F32" s="44"/>
      <c r="G32" s="51">
        <f t="shared" si="0"/>
        <v>0</v>
      </c>
    </row>
    <row r="33" spans="1:7" ht="16.5" hidden="1" thickBot="1">
      <c r="A33" s="33" t="s">
        <v>71</v>
      </c>
      <c r="B33" s="20" t="s">
        <v>11</v>
      </c>
      <c r="C33" s="20" t="s">
        <v>123</v>
      </c>
      <c r="D33" s="20">
        <v>880</v>
      </c>
      <c r="E33" s="23"/>
      <c r="F33" s="39"/>
      <c r="G33" s="51">
        <f t="shared" si="0"/>
        <v>0</v>
      </c>
    </row>
    <row r="34" spans="1:7" ht="16.5" thickBot="1">
      <c r="A34" s="33" t="s">
        <v>12</v>
      </c>
      <c r="B34" s="20" t="s">
        <v>13</v>
      </c>
      <c r="C34" s="20" t="s">
        <v>52</v>
      </c>
      <c r="D34" s="21"/>
      <c r="E34" s="22">
        <f>E35</f>
        <v>10</v>
      </c>
      <c r="F34" s="22">
        <f>F35</f>
        <v>10</v>
      </c>
      <c r="G34" s="51">
        <f t="shared" si="0"/>
        <v>0</v>
      </c>
    </row>
    <row r="35" spans="1:7" ht="16.5" thickBot="1">
      <c r="A35" s="33" t="s">
        <v>72</v>
      </c>
      <c r="B35" s="20" t="s">
        <v>13</v>
      </c>
      <c r="C35" s="20" t="s">
        <v>73</v>
      </c>
      <c r="D35" s="20">
        <v>870</v>
      </c>
      <c r="E35" s="23">
        <v>10</v>
      </c>
      <c r="F35" s="42">
        <v>10</v>
      </c>
      <c r="G35" s="51">
        <f t="shared" si="0"/>
        <v>0</v>
      </c>
    </row>
    <row r="36" spans="1:7" ht="32.25" thickBot="1">
      <c r="A36" s="33" t="s">
        <v>14</v>
      </c>
      <c r="B36" s="20" t="s">
        <v>15</v>
      </c>
      <c r="C36" s="20" t="s">
        <v>52</v>
      </c>
      <c r="D36" s="21"/>
      <c r="E36" s="24">
        <f>E37</f>
        <v>2132.4</v>
      </c>
      <c r="F36" s="43">
        <f>F37</f>
        <v>2166.1</v>
      </c>
      <c r="G36" s="51">
        <f t="shared" si="0"/>
        <v>33.699999999999818</v>
      </c>
    </row>
    <row r="37" spans="1:7" ht="32.25" thickBot="1">
      <c r="A37" s="33" t="s">
        <v>109</v>
      </c>
      <c r="B37" s="20" t="s">
        <v>15</v>
      </c>
      <c r="C37" s="20" t="s">
        <v>74</v>
      </c>
      <c r="D37" s="21"/>
      <c r="E37" s="24">
        <f>SUM(E38:E40)</f>
        <v>2132.4</v>
      </c>
      <c r="F37" s="43">
        <f>SUM(F38:F40)</f>
        <v>2166.1</v>
      </c>
      <c r="G37" s="51">
        <f t="shared" si="0"/>
        <v>33.699999999999818</v>
      </c>
    </row>
    <row r="38" spans="1:7" ht="142.5" thickBot="1">
      <c r="A38" s="33" t="s">
        <v>56</v>
      </c>
      <c r="B38" s="20" t="s">
        <v>15</v>
      </c>
      <c r="C38" s="20" t="s">
        <v>74</v>
      </c>
      <c r="D38" s="20">
        <v>100</v>
      </c>
      <c r="E38" s="10">
        <v>1978.5</v>
      </c>
      <c r="F38" s="45">
        <v>1978.5</v>
      </c>
      <c r="G38" s="51">
        <f t="shared" si="0"/>
        <v>0</v>
      </c>
    </row>
    <row r="39" spans="1:7" ht="63.75" thickBot="1">
      <c r="A39" s="33" t="s">
        <v>60</v>
      </c>
      <c r="B39" s="20" t="s">
        <v>15</v>
      </c>
      <c r="C39" s="20" t="s">
        <v>75</v>
      </c>
      <c r="D39" s="20">
        <v>200</v>
      </c>
      <c r="E39" s="23">
        <v>80</v>
      </c>
      <c r="F39" s="39">
        <v>113.7</v>
      </c>
      <c r="G39" s="51">
        <f t="shared" si="0"/>
        <v>33.700000000000003</v>
      </c>
    </row>
    <row r="40" spans="1:7" ht="32.25" thickBot="1">
      <c r="A40" s="33" t="s">
        <v>61</v>
      </c>
      <c r="B40" s="20" t="s">
        <v>15</v>
      </c>
      <c r="C40" s="20" t="s">
        <v>74</v>
      </c>
      <c r="D40" s="9">
        <v>850</v>
      </c>
      <c r="E40" s="22">
        <v>73.900000000000006</v>
      </c>
      <c r="F40" s="44">
        <v>73.900000000000006</v>
      </c>
      <c r="G40" s="51">
        <f t="shared" si="0"/>
        <v>0</v>
      </c>
    </row>
    <row r="41" spans="1:7" ht="16.5" thickBot="1">
      <c r="A41" s="32" t="s">
        <v>76</v>
      </c>
      <c r="B41" s="17" t="s">
        <v>17</v>
      </c>
      <c r="C41" s="17" t="s">
        <v>52</v>
      </c>
      <c r="D41" s="18"/>
      <c r="E41" s="26">
        <f>E42</f>
        <v>215.70000000000002</v>
      </c>
      <c r="F41" s="46">
        <f>F42</f>
        <v>215.70000000000002</v>
      </c>
      <c r="G41" s="52">
        <f t="shared" si="0"/>
        <v>0</v>
      </c>
    </row>
    <row r="42" spans="1:7" ht="32.25" thickBot="1">
      <c r="A42" s="33" t="s">
        <v>18</v>
      </c>
      <c r="B42" s="20" t="s">
        <v>19</v>
      </c>
      <c r="C42" s="20" t="s">
        <v>52</v>
      </c>
      <c r="D42" s="21"/>
      <c r="E42" s="22">
        <f>E43</f>
        <v>215.70000000000002</v>
      </c>
      <c r="F42" s="41">
        <f>F43</f>
        <v>215.70000000000002</v>
      </c>
      <c r="G42" s="51">
        <f t="shared" si="0"/>
        <v>0</v>
      </c>
    </row>
    <row r="43" spans="1:7" ht="63.75" thickBot="1">
      <c r="A43" s="33" t="s">
        <v>77</v>
      </c>
      <c r="B43" s="20" t="s">
        <v>19</v>
      </c>
      <c r="C43" s="20" t="s">
        <v>78</v>
      </c>
      <c r="D43" s="21"/>
      <c r="E43" s="22">
        <f>SUM(E44:E45)</f>
        <v>215.70000000000002</v>
      </c>
      <c r="F43" s="41">
        <f>SUM(F44:F45)</f>
        <v>215.70000000000002</v>
      </c>
      <c r="G43" s="51">
        <f t="shared" si="0"/>
        <v>0</v>
      </c>
    </row>
    <row r="44" spans="1:7" ht="130.5" customHeight="1" thickBot="1">
      <c r="A44" s="33" t="s">
        <v>56</v>
      </c>
      <c r="B44" s="20" t="s">
        <v>19</v>
      </c>
      <c r="C44" s="20" t="s">
        <v>78</v>
      </c>
      <c r="D44" s="9">
        <v>100</v>
      </c>
      <c r="E44" s="22">
        <v>161.30000000000001</v>
      </c>
      <c r="F44" s="44">
        <v>161.30000000000001</v>
      </c>
      <c r="G44" s="51">
        <f t="shared" si="0"/>
        <v>0</v>
      </c>
    </row>
    <row r="45" spans="1:7" ht="63.75" thickBot="1">
      <c r="A45" s="33" t="s">
        <v>60</v>
      </c>
      <c r="B45" s="20" t="s">
        <v>19</v>
      </c>
      <c r="C45" s="20" t="s">
        <v>78</v>
      </c>
      <c r="D45" s="20">
        <v>200</v>
      </c>
      <c r="E45" s="23">
        <v>54.4</v>
      </c>
      <c r="F45" s="42">
        <v>54.4</v>
      </c>
      <c r="G45" s="51">
        <f t="shared" si="0"/>
        <v>0</v>
      </c>
    </row>
    <row r="46" spans="1:7" ht="48" thickBot="1">
      <c r="A46" s="32" t="s">
        <v>79</v>
      </c>
      <c r="B46" s="17" t="s">
        <v>21</v>
      </c>
      <c r="C46" s="17" t="s">
        <v>52</v>
      </c>
      <c r="D46" s="18"/>
      <c r="E46" s="26">
        <f>E47+E50</f>
        <v>29</v>
      </c>
      <c r="F46" s="46">
        <f>F47+F50</f>
        <v>29</v>
      </c>
      <c r="G46" s="52">
        <f t="shared" si="0"/>
        <v>0</v>
      </c>
    </row>
    <row r="47" spans="1:7" ht="32.25" thickBot="1">
      <c r="A47" s="33" t="s">
        <v>80</v>
      </c>
      <c r="B47" s="20" t="s">
        <v>23</v>
      </c>
      <c r="C47" s="20" t="s">
        <v>52</v>
      </c>
      <c r="D47" s="21"/>
      <c r="E47" s="22">
        <f>SUM(E48:E49)</f>
        <v>21</v>
      </c>
      <c r="F47" s="41">
        <f>SUM(F48:F49)</f>
        <v>21</v>
      </c>
      <c r="G47" s="51">
        <f t="shared" si="0"/>
        <v>0</v>
      </c>
    </row>
    <row r="48" spans="1:7" ht="31.5" customHeight="1" thickBot="1">
      <c r="A48" s="33" t="s">
        <v>60</v>
      </c>
      <c r="B48" s="20" t="s">
        <v>23</v>
      </c>
      <c r="C48" s="20" t="s">
        <v>81</v>
      </c>
      <c r="D48" s="21">
        <v>200</v>
      </c>
      <c r="E48" s="22">
        <v>21</v>
      </c>
      <c r="F48" s="44">
        <v>21</v>
      </c>
      <c r="G48" s="51">
        <f t="shared" si="0"/>
        <v>0</v>
      </c>
    </row>
    <row r="49" spans="1:7" ht="28.5" hidden="1" customHeight="1" thickBot="1">
      <c r="A49" s="33" t="s">
        <v>61</v>
      </c>
      <c r="B49" s="20" t="s">
        <v>23</v>
      </c>
      <c r="C49" s="20" t="s">
        <v>81</v>
      </c>
      <c r="D49" s="9">
        <v>850</v>
      </c>
      <c r="E49" s="22"/>
      <c r="F49" s="44"/>
      <c r="G49" s="51">
        <f t="shared" si="0"/>
        <v>0</v>
      </c>
    </row>
    <row r="50" spans="1:7" ht="51.75" customHeight="1" thickBot="1">
      <c r="A50" s="33" t="s">
        <v>82</v>
      </c>
      <c r="B50" s="20" t="s">
        <v>25</v>
      </c>
      <c r="C50" s="20" t="s">
        <v>52</v>
      </c>
      <c r="D50" s="21"/>
      <c r="E50" s="22">
        <f>E51</f>
        <v>8</v>
      </c>
      <c r="F50" s="41">
        <f>F51</f>
        <v>8</v>
      </c>
      <c r="G50" s="51">
        <f t="shared" si="0"/>
        <v>0</v>
      </c>
    </row>
    <row r="51" spans="1:7" ht="32.25" thickBot="1">
      <c r="A51" s="33" t="s">
        <v>83</v>
      </c>
      <c r="B51" s="20" t="s">
        <v>25</v>
      </c>
      <c r="C51" s="20" t="s">
        <v>130</v>
      </c>
      <c r="D51" s="21">
        <v>200</v>
      </c>
      <c r="E51" s="22">
        <v>8</v>
      </c>
      <c r="F51" s="44">
        <v>8</v>
      </c>
      <c r="G51" s="51">
        <f t="shared" si="0"/>
        <v>0</v>
      </c>
    </row>
    <row r="52" spans="1:7" ht="16.5" thickBot="1">
      <c r="A52" s="32" t="s">
        <v>84</v>
      </c>
      <c r="B52" s="17" t="s">
        <v>27</v>
      </c>
      <c r="C52" s="17" t="s">
        <v>52</v>
      </c>
      <c r="D52" s="18"/>
      <c r="E52" s="26">
        <f>E53+E60</f>
        <v>496.9</v>
      </c>
      <c r="F52" s="46">
        <f>F53+F60</f>
        <v>752.2</v>
      </c>
      <c r="G52" s="52">
        <f t="shared" si="0"/>
        <v>255.30000000000007</v>
      </c>
    </row>
    <row r="53" spans="1:7" ht="32.25" thickBot="1">
      <c r="A53" s="33" t="s">
        <v>28</v>
      </c>
      <c r="B53" s="20" t="s">
        <v>29</v>
      </c>
      <c r="C53" s="20" t="s">
        <v>52</v>
      </c>
      <c r="D53" s="21"/>
      <c r="E53" s="22">
        <f>E54+E56+E58</f>
        <v>296.89999999999998</v>
      </c>
      <c r="F53" s="41">
        <f>F54+F56+F58</f>
        <v>552.20000000000005</v>
      </c>
      <c r="G53" s="51">
        <f t="shared" si="0"/>
        <v>255.30000000000007</v>
      </c>
    </row>
    <row r="54" spans="1:7" ht="111" thickBot="1">
      <c r="A54" s="33" t="s">
        <v>85</v>
      </c>
      <c r="B54" s="20" t="s">
        <v>29</v>
      </c>
      <c r="C54" s="20" t="s">
        <v>145</v>
      </c>
      <c r="D54" s="21"/>
      <c r="E54" s="22">
        <f>E55</f>
        <v>296.89999999999998</v>
      </c>
      <c r="F54" s="41">
        <f>F55</f>
        <v>552.20000000000005</v>
      </c>
      <c r="G54" s="51">
        <f t="shared" si="0"/>
        <v>255.30000000000007</v>
      </c>
    </row>
    <row r="55" spans="1:7" ht="63.75" thickBot="1">
      <c r="A55" s="33" t="s">
        <v>60</v>
      </c>
      <c r="B55" s="20" t="s">
        <v>29</v>
      </c>
      <c r="C55" s="20" t="s">
        <v>145</v>
      </c>
      <c r="D55" s="9">
        <v>200</v>
      </c>
      <c r="E55" s="22">
        <v>296.89999999999998</v>
      </c>
      <c r="F55" s="44">
        <v>552.20000000000005</v>
      </c>
      <c r="G55" s="51">
        <f t="shared" si="0"/>
        <v>255.30000000000007</v>
      </c>
    </row>
    <row r="56" spans="1:7" ht="32.25" hidden="1" thickBot="1">
      <c r="A56" s="33" t="s">
        <v>132</v>
      </c>
      <c r="B56" s="20" t="s">
        <v>29</v>
      </c>
      <c r="C56" s="20" t="s">
        <v>131</v>
      </c>
      <c r="D56" s="9"/>
      <c r="E56" s="22">
        <f>E57</f>
        <v>0</v>
      </c>
      <c r="F56" s="41">
        <f>F57</f>
        <v>0</v>
      </c>
      <c r="G56" s="51">
        <f t="shared" si="0"/>
        <v>0</v>
      </c>
    </row>
    <row r="57" spans="1:7" ht="63.75" hidden="1" thickBot="1">
      <c r="A57" s="33" t="s">
        <v>60</v>
      </c>
      <c r="B57" s="20" t="s">
        <v>29</v>
      </c>
      <c r="C57" s="20" t="s">
        <v>131</v>
      </c>
      <c r="D57" s="9">
        <v>200</v>
      </c>
      <c r="E57" s="22"/>
      <c r="F57" s="41"/>
      <c r="G57" s="51">
        <f t="shared" si="0"/>
        <v>0</v>
      </c>
    </row>
    <row r="58" spans="1:7" ht="48" hidden="1" thickBot="1">
      <c r="A58" s="33" t="s">
        <v>127</v>
      </c>
      <c r="B58" s="20" t="s">
        <v>29</v>
      </c>
      <c r="C58" s="20" t="s">
        <v>126</v>
      </c>
      <c r="D58" s="9"/>
      <c r="E58" s="22">
        <f>E59</f>
        <v>0</v>
      </c>
      <c r="F58" s="41">
        <f>F59</f>
        <v>0</v>
      </c>
      <c r="G58" s="51">
        <f t="shared" si="0"/>
        <v>0</v>
      </c>
    </row>
    <row r="59" spans="1:7" ht="63.75" hidden="1" thickBot="1">
      <c r="A59" s="33" t="s">
        <v>60</v>
      </c>
      <c r="B59" s="20" t="s">
        <v>29</v>
      </c>
      <c r="C59" s="20" t="s">
        <v>126</v>
      </c>
      <c r="D59" s="9">
        <v>200</v>
      </c>
      <c r="E59" s="22"/>
      <c r="F59" s="44"/>
      <c r="G59" s="51">
        <f t="shared" si="0"/>
        <v>0</v>
      </c>
    </row>
    <row r="60" spans="1:7" ht="32.25" thickBot="1">
      <c r="A60" s="33" t="s">
        <v>30</v>
      </c>
      <c r="B60" s="20" t="s">
        <v>31</v>
      </c>
      <c r="C60" s="20" t="s">
        <v>52</v>
      </c>
      <c r="D60" s="21"/>
      <c r="E60" s="22">
        <f>E61</f>
        <v>200</v>
      </c>
      <c r="F60" s="41">
        <f>F61</f>
        <v>200</v>
      </c>
      <c r="G60" s="51">
        <f t="shared" si="0"/>
        <v>0</v>
      </c>
    </row>
    <row r="61" spans="1:7" ht="48" thickBot="1">
      <c r="A61" s="33" t="s">
        <v>86</v>
      </c>
      <c r="B61" s="20" t="s">
        <v>31</v>
      </c>
      <c r="C61" s="20" t="s">
        <v>87</v>
      </c>
      <c r="D61" s="21"/>
      <c r="E61" s="22">
        <f>E62</f>
        <v>200</v>
      </c>
      <c r="F61" s="41">
        <f>F62</f>
        <v>200</v>
      </c>
      <c r="G61" s="51">
        <f t="shared" si="0"/>
        <v>0</v>
      </c>
    </row>
    <row r="62" spans="1:7" ht="63.75" thickBot="1">
      <c r="A62" s="33" t="s">
        <v>60</v>
      </c>
      <c r="B62" s="20" t="s">
        <v>31</v>
      </c>
      <c r="C62" s="20" t="s">
        <v>87</v>
      </c>
      <c r="D62" s="9">
        <v>200</v>
      </c>
      <c r="E62" s="22">
        <v>200</v>
      </c>
      <c r="F62" s="44">
        <v>200</v>
      </c>
      <c r="G62" s="51">
        <f t="shared" si="0"/>
        <v>0</v>
      </c>
    </row>
    <row r="63" spans="1:7" ht="32.25" thickBot="1">
      <c r="A63" s="32" t="s">
        <v>88</v>
      </c>
      <c r="B63" s="17" t="s">
        <v>33</v>
      </c>
      <c r="C63" s="17" t="s">
        <v>52</v>
      </c>
      <c r="D63" s="18"/>
      <c r="E63" s="26">
        <f>E64+E67</f>
        <v>512.40000000000009</v>
      </c>
      <c r="F63" s="46">
        <f>F64+F67</f>
        <v>2410.3000000000002</v>
      </c>
      <c r="G63" s="52">
        <f t="shared" si="0"/>
        <v>1897.9</v>
      </c>
    </row>
    <row r="64" spans="1:7" ht="16.5" hidden="1" thickBot="1">
      <c r="A64" s="34" t="s">
        <v>113</v>
      </c>
      <c r="B64" s="11" t="s">
        <v>110</v>
      </c>
      <c r="C64" s="20" t="s">
        <v>52</v>
      </c>
      <c r="D64" s="27"/>
      <c r="E64" s="22">
        <f>E65</f>
        <v>0</v>
      </c>
      <c r="F64" s="44"/>
      <c r="G64" s="51">
        <f t="shared" si="0"/>
        <v>0</v>
      </c>
    </row>
    <row r="65" spans="1:7" ht="32.25" hidden="1" thickBot="1">
      <c r="A65" s="34" t="s">
        <v>114</v>
      </c>
      <c r="B65" s="11" t="s">
        <v>110</v>
      </c>
      <c r="C65" s="20" t="s">
        <v>111</v>
      </c>
      <c r="D65" s="27"/>
      <c r="E65" s="22">
        <f>E66</f>
        <v>0</v>
      </c>
      <c r="F65" s="44"/>
      <c r="G65" s="51">
        <f t="shared" si="0"/>
        <v>0</v>
      </c>
    </row>
    <row r="66" spans="1:7" ht="32.25" hidden="1" thickBot="1">
      <c r="A66" s="33" t="s">
        <v>61</v>
      </c>
      <c r="B66" s="11" t="s">
        <v>110</v>
      </c>
      <c r="C66" s="20" t="s">
        <v>111</v>
      </c>
      <c r="D66" s="27" t="s">
        <v>112</v>
      </c>
      <c r="E66" s="22"/>
      <c r="F66" s="44"/>
      <c r="G66" s="51">
        <f t="shared" si="0"/>
        <v>0</v>
      </c>
    </row>
    <row r="67" spans="1:7" ht="16.5" thickBot="1">
      <c r="A67" s="33" t="s">
        <v>34</v>
      </c>
      <c r="B67" s="20" t="s">
        <v>35</v>
      </c>
      <c r="C67" s="20" t="s">
        <v>52</v>
      </c>
      <c r="D67" s="21"/>
      <c r="E67" s="22">
        <f>E68+E72+E74+E76</f>
        <v>512.40000000000009</v>
      </c>
      <c r="F67" s="41">
        <f>F68+F72+F74+F76</f>
        <v>2410.3000000000002</v>
      </c>
      <c r="G67" s="51">
        <f t="shared" si="0"/>
        <v>1897.9</v>
      </c>
    </row>
    <row r="68" spans="1:7" ht="16.5" thickBot="1">
      <c r="A68" s="33" t="s">
        <v>89</v>
      </c>
      <c r="B68" s="20" t="s">
        <v>35</v>
      </c>
      <c r="C68" s="20" t="s">
        <v>90</v>
      </c>
      <c r="D68" s="21"/>
      <c r="E68" s="22">
        <f>E69</f>
        <v>275.10000000000002</v>
      </c>
      <c r="F68" s="41">
        <f>F69</f>
        <v>275.10000000000002</v>
      </c>
      <c r="G68" s="51">
        <f t="shared" si="0"/>
        <v>0</v>
      </c>
    </row>
    <row r="69" spans="1:7" ht="63" customHeight="1" thickBot="1">
      <c r="A69" s="33" t="s">
        <v>60</v>
      </c>
      <c r="B69" s="20" t="s">
        <v>35</v>
      </c>
      <c r="C69" s="20" t="s">
        <v>90</v>
      </c>
      <c r="D69" s="9">
        <v>200</v>
      </c>
      <c r="E69" s="22">
        <v>275.10000000000002</v>
      </c>
      <c r="F69" s="44">
        <v>275.10000000000002</v>
      </c>
      <c r="G69" s="51">
        <f t="shared" si="0"/>
        <v>0</v>
      </c>
    </row>
    <row r="70" spans="1:7" ht="15.75" hidden="1" customHeight="1" thickBot="1">
      <c r="A70" s="33" t="s">
        <v>91</v>
      </c>
      <c r="B70" s="20" t="s">
        <v>35</v>
      </c>
      <c r="C70" s="20" t="s">
        <v>92</v>
      </c>
      <c r="D70" s="25"/>
      <c r="E70" s="9">
        <v>0</v>
      </c>
      <c r="F70" s="45"/>
      <c r="G70" s="51">
        <f t="shared" si="0"/>
        <v>0</v>
      </c>
    </row>
    <row r="71" spans="1:7" ht="16.5" hidden="1" thickBot="1">
      <c r="A71" s="33" t="s">
        <v>93</v>
      </c>
      <c r="B71" s="20" t="s">
        <v>35</v>
      </c>
      <c r="C71" s="20" t="s">
        <v>92</v>
      </c>
      <c r="D71" s="20">
        <v>200</v>
      </c>
      <c r="E71" s="23">
        <v>0</v>
      </c>
      <c r="F71" s="39"/>
      <c r="G71" s="51">
        <f t="shared" si="0"/>
        <v>0</v>
      </c>
    </row>
    <row r="72" spans="1:7" ht="48" thickBot="1">
      <c r="A72" s="33" t="s">
        <v>94</v>
      </c>
      <c r="B72" s="20" t="s">
        <v>35</v>
      </c>
      <c r="C72" s="20" t="s">
        <v>95</v>
      </c>
      <c r="D72" s="21"/>
      <c r="E72" s="22">
        <f>E73</f>
        <v>237.3</v>
      </c>
      <c r="F72" s="41">
        <f>F73</f>
        <v>237.3</v>
      </c>
      <c r="G72" s="51">
        <f t="shared" si="0"/>
        <v>0</v>
      </c>
    </row>
    <row r="73" spans="1:7" ht="63.75" thickBot="1">
      <c r="A73" s="33" t="s">
        <v>60</v>
      </c>
      <c r="B73" s="20" t="s">
        <v>35</v>
      </c>
      <c r="C73" s="20" t="s">
        <v>95</v>
      </c>
      <c r="D73" s="20">
        <v>200</v>
      </c>
      <c r="E73" s="23">
        <v>237.3</v>
      </c>
      <c r="F73" s="42">
        <v>237.3</v>
      </c>
      <c r="G73" s="63">
        <f t="shared" si="0"/>
        <v>0</v>
      </c>
    </row>
    <row r="74" spans="1:7" ht="63.75" thickBot="1">
      <c r="A74" s="33" t="s">
        <v>147</v>
      </c>
      <c r="B74" s="20" t="s">
        <v>35</v>
      </c>
      <c r="C74" s="20" t="s">
        <v>146</v>
      </c>
      <c r="D74" s="21"/>
      <c r="E74" s="22">
        <f>E75</f>
        <v>0</v>
      </c>
      <c r="F74" s="22">
        <f t="shared" ref="F74:G74" si="2">F75</f>
        <v>1897.9</v>
      </c>
      <c r="G74" s="22">
        <f t="shared" si="2"/>
        <v>1897.9</v>
      </c>
    </row>
    <row r="75" spans="1:7" ht="32.25" thickBot="1">
      <c r="A75" s="33" t="s">
        <v>96</v>
      </c>
      <c r="B75" s="20" t="s">
        <v>35</v>
      </c>
      <c r="C75" s="20" t="s">
        <v>146</v>
      </c>
      <c r="D75" s="20">
        <v>200</v>
      </c>
      <c r="E75" s="9"/>
      <c r="F75" s="45">
        <v>1897.9</v>
      </c>
      <c r="G75" s="64">
        <f t="shared" ref="G75:G97" si="3">F75-E75</f>
        <v>1897.9</v>
      </c>
    </row>
    <row r="76" spans="1:7" ht="63.75" hidden="1" thickBot="1">
      <c r="A76" s="33" t="s">
        <v>122</v>
      </c>
      <c r="B76" s="20" t="s">
        <v>35</v>
      </c>
      <c r="C76" s="20" t="s">
        <v>121</v>
      </c>
      <c r="D76" s="20"/>
      <c r="E76" s="9">
        <f>E77</f>
        <v>0</v>
      </c>
      <c r="F76" s="44"/>
      <c r="G76" s="51">
        <f t="shared" si="3"/>
        <v>0</v>
      </c>
    </row>
    <row r="77" spans="1:7" ht="32.25" hidden="1" thickBot="1">
      <c r="A77" s="33" t="s">
        <v>96</v>
      </c>
      <c r="B77" s="20" t="s">
        <v>35</v>
      </c>
      <c r="C77" s="20" t="s">
        <v>121</v>
      </c>
      <c r="D77" s="20">
        <v>200</v>
      </c>
      <c r="E77" s="23"/>
      <c r="F77" s="39"/>
      <c r="G77" s="51">
        <f t="shared" si="3"/>
        <v>0</v>
      </c>
    </row>
    <row r="78" spans="1:7" ht="16.5" thickBot="1">
      <c r="A78" s="32" t="s">
        <v>97</v>
      </c>
      <c r="B78" s="17" t="s">
        <v>37</v>
      </c>
      <c r="C78" s="17" t="s">
        <v>52</v>
      </c>
      <c r="D78" s="18"/>
      <c r="E78" s="19">
        <f>E79+E90</f>
        <v>1107.9000000000001</v>
      </c>
      <c r="F78" s="40">
        <f>F79+F90</f>
        <v>1107.9000000000001</v>
      </c>
      <c r="G78" s="52">
        <f t="shared" si="3"/>
        <v>0</v>
      </c>
    </row>
    <row r="79" spans="1:7" ht="16.5" thickBot="1">
      <c r="A79" s="33" t="s">
        <v>38</v>
      </c>
      <c r="B79" s="20" t="s">
        <v>39</v>
      </c>
      <c r="C79" s="20" t="s">
        <v>52</v>
      </c>
      <c r="D79" s="21"/>
      <c r="E79" s="24">
        <f>E80+E83+E85+E88</f>
        <v>1105.9000000000001</v>
      </c>
      <c r="F79" s="43">
        <f>F80+F83+F85+F88</f>
        <v>1105.9000000000001</v>
      </c>
      <c r="G79" s="51">
        <f t="shared" si="3"/>
        <v>0</v>
      </c>
    </row>
    <row r="80" spans="1:7" ht="16.5" thickBot="1">
      <c r="A80" s="33" t="s">
        <v>98</v>
      </c>
      <c r="B80" s="20" t="s">
        <v>39</v>
      </c>
      <c r="C80" s="20" t="s">
        <v>99</v>
      </c>
      <c r="D80" s="21"/>
      <c r="E80" s="22">
        <f>E81+E82</f>
        <v>713.9</v>
      </c>
      <c r="F80" s="41">
        <f>F81+F82</f>
        <v>713.9</v>
      </c>
      <c r="G80" s="51">
        <f t="shared" si="3"/>
        <v>0</v>
      </c>
    </row>
    <row r="81" spans="1:7" ht="63.75" thickBot="1">
      <c r="A81" s="33" t="s">
        <v>60</v>
      </c>
      <c r="B81" s="20" t="s">
        <v>39</v>
      </c>
      <c r="C81" s="20" t="s">
        <v>99</v>
      </c>
      <c r="D81" s="20">
        <v>200</v>
      </c>
      <c r="E81" s="9">
        <v>699.1</v>
      </c>
      <c r="F81" s="45">
        <v>699.1</v>
      </c>
      <c r="G81" s="51">
        <f t="shared" si="3"/>
        <v>0</v>
      </c>
    </row>
    <row r="82" spans="1:7" ht="32.25" thickBot="1">
      <c r="A82" s="33" t="s">
        <v>61</v>
      </c>
      <c r="B82" s="20" t="s">
        <v>39</v>
      </c>
      <c r="C82" s="20" t="s">
        <v>99</v>
      </c>
      <c r="D82" s="20">
        <v>850</v>
      </c>
      <c r="E82" s="9">
        <v>14.8</v>
      </c>
      <c r="F82" s="44">
        <v>14.8</v>
      </c>
      <c r="G82" s="51">
        <f t="shared" si="3"/>
        <v>0</v>
      </c>
    </row>
    <row r="83" spans="1:7" ht="63.75" hidden="1" thickBot="1">
      <c r="A83" s="33" t="s">
        <v>100</v>
      </c>
      <c r="B83" s="20" t="s">
        <v>39</v>
      </c>
      <c r="C83" s="20" t="s">
        <v>101</v>
      </c>
      <c r="D83" s="25"/>
      <c r="E83" s="9">
        <f>E84</f>
        <v>0</v>
      </c>
      <c r="F83" s="44"/>
      <c r="G83" s="51">
        <f t="shared" si="3"/>
        <v>0</v>
      </c>
    </row>
    <row r="84" spans="1:7" ht="63.75" hidden="1" thickBot="1">
      <c r="A84" s="33" t="s">
        <v>60</v>
      </c>
      <c r="B84" s="20" t="s">
        <v>39</v>
      </c>
      <c r="C84" s="20" t="s">
        <v>101</v>
      </c>
      <c r="D84" s="20">
        <v>200</v>
      </c>
      <c r="E84" s="23"/>
      <c r="F84" s="39"/>
      <c r="G84" s="51">
        <f t="shared" si="3"/>
        <v>0</v>
      </c>
    </row>
    <row r="85" spans="1:7" ht="32.25" thickBot="1">
      <c r="A85" s="33" t="s">
        <v>102</v>
      </c>
      <c r="B85" s="20" t="s">
        <v>39</v>
      </c>
      <c r="C85" s="20" t="s">
        <v>103</v>
      </c>
      <c r="D85" s="21"/>
      <c r="E85" s="22">
        <f>E86+E87</f>
        <v>392</v>
      </c>
      <c r="F85" s="41">
        <f>F86+F87</f>
        <v>392</v>
      </c>
      <c r="G85" s="51">
        <f t="shared" si="3"/>
        <v>0</v>
      </c>
    </row>
    <row r="86" spans="1:7" ht="63.75" thickBot="1">
      <c r="A86" s="33" t="s">
        <v>60</v>
      </c>
      <c r="B86" s="20" t="s">
        <v>39</v>
      </c>
      <c r="C86" s="20" t="s">
        <v>103</v>
      </c>
      <c r="D86" s="20">
        <v>200</v>
      </c>
      <c r="E86" s="9">
        <v>385.8</v>
      </c>
      <c r="F86" s="45">
        <v>385.8</v>
      </c>
      <c r="G86" s="51">
        <f t="shared" si="3"/>
        <v>0</v>
      </c>
    </row>
    <row r="87" spans="1:7" ht="32.25" thickBot="1">
      <c r="A87" s="33" t="s">
        <v>61</v>
      </c>
      <c r="B87" s="20" t="s">
        <v>39</v>
      </c>
      <c r="C87" s="53" t="s">
        <v>103</v>
      </c>
      <c r="D87" s="54">
        <v>850</v>
      </c>
      <c r="E87" s="55">
        <v>6.2</v>
      </c>
      <c r="F87" s="35">
        <v>6.2</v>
      </c>
      <c r="G87" s="51">
        <f t="shared" si="3"/>
        <v>0</v>
      </c>
    </row>
    <row r="88" spans="1:7" ht="48" hidden="1" thickBot="1">
      <c r="A88" s="33" t="s">
        <v>135</v>
      </c>
      <c r="B88" s="9" t="s">
        <v>39</v>
      </c>
      <c r="C88" s="22" t="s">
        <v>134</v>
      </c>
      <c r="D88" s="22"/>
      <c r="E88" s="22">
        <f>E89</f>
        <v>0</v>
      </c>
      <c r="F88" s="41">
        <f>F89</f>
        <v>0</v>
      </c>
      <c r="G88" s="51">
        <f t="shared" si="3"/>
        <v>0</v>
      </c>
    </row>
    <row r="89" spans="1:7" ht="63.75" hidden="1" thickBot="1">
      <c r="A89" s="36" t="s">
        <v>60</v>
      </c>
      <c r="B89" s="9" t="s">
        <v>39</v>
      </c>
      <c r="C89" s="22" t="s">
        <v>134</v>
      </c>
      <c r="D89" s="22">
        <v>200</v>
      </c>
      <c r="E89" s="22"/>
      <c r="F89" s="44"/>
      <c r="G89" s="51">
        <f t="shared" si="3"/>
        <v>0</v>
      </c>
    </row>
    <row r="90" spans="1:7" ht="32.25" thickBot="1">
      <c r="A90" s="33" t="s">
        <v>40</v>
      </c>
      <c r="B90" s="20" t="s">
        <v>41</v>
      </c>
      <c r="C90" s="20" t="s">
        <v>52</v>
      </c>
      <c r="D90" s="21"/>
      <c r="E90" s="28">
        <f>E91</f>
        <v>2</v>
      </c>
      <c r="F90" s="47">
        <f>F91</f>
        <v>2</v>
      </c>
      <c r="G90" s="51">
        <f t="shared" si="3"/>
        <v>0</v>
      </c>
    </row>
    <row r="91" spans="1:7" ht="32.25" thickBot="1">
      <c r="A91" s="33" t="s">
        <v>104</v>
      </c>
      <c r="B91" s="20" t="s">
        <v>41</v>
      </c>
      <c r="C91" s="20" t="s">
        <v>133</v>
      </c>
      <c r="D91" s="21"/>
      <c r="E91" s="22">
        <f>E92</f>
        <v>2</v>
      </c>
      <c r="F91" s="41">
        <f>F92</f>
        <v>2</v>
      </c>
      <c r="G91" s="51">
        <f t="shared" si="3"/>
        <v>0</v>
      </c>
    </row>
    <row r="92" spans="1:7" ht="63.75" thickBot="1">
      <c r="A92" s="33" t="s">
        <v>60</v>
      </c>
      <c r="B92" s="20" t="s">
        <v>41</v>
      </c>
      <c r="C92" s="20" t="s">
        <v>133</v>
      </c>
      <c r="D92" s="9">
        <v>200</v>
      </c>
      <c r="E92" s="22">
        <v>2</v>
      </c>
      <c r="F92" s="44">
        <v>2</v>
      </c>
      <c r="G92" s="51">
        <f t="shared" si="3"/>
        <v>0</v>
      </c>
    </row>
    <row r="93" spans="1:7" ht="16.5" thickBot="1">
      <c r="A93" s="32" t="s">
        <v>105</v>
      </c>
      <c r="B93" s="17" t="s">
        <v>43</v>
      </c>
      <c r="C93" s="17" t="s">
        <v>52</v>
      </c>
      <c r="D93" s="18"/>
      <c r="E93" s="26">
        <f t="shared" ref="E93:F95" si="4">E94</f>
        <v>54.7</v>
      </c>
      <c r="F93" s="46">
        <f t="shared" si="4"/>
        <v>54.7</v>
      </c>
      <c r="G93" s="52">
        <f t="shared" si="3"/>
        <v>0</v>
      </c>
    </row>
    <row r="94" spans="1:7" ht="16.5" thickBot="1">
      <c r="A94" s="33" t="s">
        <v>44</v>
      </c>
      <c r="B94" s="20" t="s">
        <v>45</v>
      </c>
      <c r="C94" s="20" t="s">
        <v>52</v>
      </c>
      <c r="D94" s="21"/>
      <c r="E94" s="22">
        <f t="shared" si="4"/>
        <v>54.7</v>
      </c>
      <c r="F94" s="41">
        <f t="shared" si="4"/>
        <v>54.7</v>
      </c>
      <c r="G94" s="51">
        <f t="shared" si="3"/>
        <v>0</v>
      </c>
    </row>
    <row r="95" spans="1:7" ht="16.5" thickBot="1">
      <c r="A95" s="33" t="s">
        <v>106</v>
      </c>
      <c r="B95" s="20" t="s">
        <v>45</v>
      </c>
      <c r="C95" s="20" t="s">
        <v>107</v>
      </c>
      <c r="D95" s="21"/>
      <c r="E95" s="22">
        <f t="shared" si="4"/>
        <v>54.7</v>
      </c>
      <c r="F95" s="41">
        <f t="shared" si="4"/>
        <v>54.7</v>
      </c>
      <c r="G95" s="51">
        <f t="shared" si="3"/>
        <v>0</v>
      </c>
    </row>
    <row r="96" spans="1:7" ht="31.5" customHeight="1" thickBot="1">
      <c r="A96" s="33" t="s">
        <v>108</v>
      </c>
      <c r="B96" s="20" t="s">
        <v>45</v>
      </c>
      <c r="C96" s="20" t="s">
        <v>107</v>
      </c>
      <c r="D96" s="9">
        <v>300</v>
      </c>
      <c r="E96" s="22">
        <v>54.7</v>
      </c>
      <c r="F96" s="44">
        <v>54.7</v>
      </c>
      <c r="G96" s="51">
        <f t="shared" si="3"/>
        <v>0</v>
      </c>
    </row>
    <row r="97" spans="1:7" ht="15.75" customHeight="1" thickBot="1">
      <c r="A97" s="86" t="s">
        <v>148</v>
      </c>
      <c r="B97" s="87"/>
      <c r="C97" s="87"/>
      <c r="D97" s="87"/>
      <c r="E97" s="37">
        <f>E9+E41+E46+E52+E63+E78+E93</f>
        <v>6347.8999999999987</v>
      </c>
      <c r="F97" s="37">
        <f>F9+F41+F46+F52+F63+F78+F93</f>
        <v>8534.8000000000011</v>
      </c>
      <c r="G97" s="52">
        <f t="shared" si="3"/>
        <v>2186.9000000000024</v>
      </c>
    </row>
    <row r="98" spans="1:7" ht="15.75">
      <c r="A98" s="1"/>
      <c r="F98" s="16"/>
    </row>
  </sheetData>
  <mergeCells count="5">
    <mergeCell ref="C1:E1"/>
    <mergeCell ref="C2:F2"/>
    <mergeCell ref="C3:G3"/>
    <mergeCell ref="A4:F4"/>
    <mergeCell ref="A97:D97"/>
  </mergeCells>
  <pageMargins left="0.39370078740157483" right="0.19685039370078741" top="0.39370078740157483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прил3 по разд</vt:lpstr>
      <vt:lpstr>прил5 ведомст</vt:lpstr>
      <vt:lpstr>прил7 разд ЦС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2025-03-25T02:45:25Z</dcterms:modified>
</cp:coreProperties>
</file>